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905" activeTab="7"/>
  </bookViews>
  <sheets>
    <sheet name="Shooter Inform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core Summary" sheetId="8" r:id="rId8"/>
    <sheet name="Instructions" sheetId="9" r:id="rId9"/>
  </sheets>
  <definedNames/>
  <calcPr fullCalcOnLoad="1"/>
</workbook>
</file>

<file path=xl/sharedStrings.xml><?xml version="1.0" encoding="utf-8"?>
<sst xmlns="http://schemas.openxmlformats.org/spreadsheetml/2006/main" count="133" uniqueCount="46">
  <si>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</si>
  <si>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</si>
  <si>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</si>
  <si>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</si>
  <si>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</si>
  <si>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</si>
  <si>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</si>
  <si>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</si>
  <si>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</si>
  <si>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</si>
  <si>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</si>
  <si>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</si>
  <si>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</si>
  <si>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</si>
  <si>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</si>
  <si>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</si>
  <si>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 xml:space="preserve">  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</si>
  <si>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</si>
  <si>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</si>
  <si>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</si>
  <si>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</si>
  <si>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</si>
  <si>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</si>
  <si>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</si>
  <si>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</si>
  <si>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</si>
  <si>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</si>
  <si>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CAS SHOOTER INFORMATION</t>
  </si>
  <si>
    <t>CAS SCORE SHEET</t>
  </si>
  <si>
    <t>CAS SCORE SUMMARY SHEET</t>
  </si>
  <si>
    <t>Finish</t>
  </si>
  <si>
    <t>Penalties</t>
  </si>
  <si>
    <t>CAD</t>
  </si>
  <si>
    <t>Proc/ Msafety</t>
  </si>
  <si>
    <t>FTE/ SOG</t>
  </si>
  <si>
    <t>Date:01-04-09</t>
  </si>
  <si>
    <t>T</t>
  </si>
  <si>
    <t>Cockroach</t>
  </si>
  <si>
    <t>SS</t>
  </si>
  <si>
    <t>Enid City Kid</t>
  </si>
  <si>
    <t>FC</t>
  </si>
  <si>
    <t>L49</t>
  </si>
  <si>
    <t xml:space="preserve"> 01-04-09</t>
  </si>
  <si>
    <t>Cotton Connie</t>
  </si>
  <si>
    <t>Striker</t>
  </si>
  <si>
    <t>Bay Ridge Kid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</si>
</sst>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7" fillId="0" borderId="11" xfId="0" applyFon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3" fillId="0" borderId="0" xfId="0" applyNumberFormat="1" applyFont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34" borderId="0" xfId="0" applyFont="1" applyFill="1" applyAlignment="1">
      <alignment horizontal="center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2" fillId="34" borderId="10" xfId="0" applyFont="1" applyFill="1" applyBorder="1" applyAlignment="1" applyProtection="1">
      <alignment horizontal="center" wrapText="1"/>
      <protection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A10" sqref="A10:IV17"/>
    </sheetView>
  </sheetViews>
  <sheetFormatPr defaultColWidth="9.140625" defaultRowHeight="12.75"/>
  <cols>
    <col min="1" max="1" width="7.57421875" style="2" customWidth="1"/>
    <col min="2" max="2" width="34.00390625" style="0" customWidth="1"/>
    <col min="3" max="3" width="6.28125" style="0" customWidth="1"/>
  </cols>
  <sheetData>
    <row r="1" ht="26.25" customHeight="1">
      <c r="B1" s="3" t="s">
        <v>27</v>
      </c>
    </row>
    <row r="2" spans="2:3" ht="20.25" customHeight="1">
      <c r="B2" s="29" t="s">
        <v>35</v>
      </c>
      <c r="C2" s="1"/>
    </row>
    <row r="4" spans="1:3" ht="12.75">
      <c r="A4" s="2" t="s">
        <v>18</v>
      </c>
      <c r="B4" s="4" t="s">
        <v>0</v>
      </c>
      <c r="C4" s="4" t="s">
        <v>1</v>
      </c>
    </row>
    <row r="5" spans="1:3" ht="12.75">
      <c r="A5" s="2">
        <f>ROW()-4</f>
        <v>1</v>
      </c>
      <c r="B5" s="17" t="s">
        <v>39</v>
      </c>
      <c r="C5" s="17" t="s">
        <v>40</v>
      </c>
    </row>
    <row r="6" spans="1:3" ht="12.75">
      <c r="A6" s="2">
        <f>ROW()-4</f>
        <v>2</v>
      </c>
      <c r="B6" s="17" t="s">
        <v>37</v>
      </c>
      <c r="C6" s="17" t="s">
        <v>38</v>
      </c>
    </row>
    <row r="7" spans="1:3" ht="12.75">
      <c r="A7" s="2">
        <f>ROW()-4</f>
        <v>3</v>
      </c>
      <c r="B7" s="17" t="s">
        <v>43</v>
      </c>
      <c r="C7" s="17" t="s">
        <v>41</v>
      </c>
    </row>
    <row r="8" spans="1:3" ht="12.75">
      <c r="A8" s="2">
        <f>ROW()-4</f>
        <v>4</v>
      </c>
      <c r="B8" s="17" t="s">
        <v>44</v>
      </c>
      <c r="C8" s="17" t="s">
        <v>36</v>
      </c>
    </row>
    <row r="9" spans="1:3" ht="12.75">
      <c r="A9" s="2">
        <f>ROW()-4</f>
        <v>5</v>
      </c>
      <c r="B9" s="17" t="s">
        <v>45</v>
      </c>
      <c r="C9" s="17" t="s">
        <v>38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printOptions horizontalCentered="1" verticalCentered="1"/>
  <pageMargins left="0.75" right="0.75" top="1" bottom="1" header="0.5" footer="0.5"/>
  <pageSetup horizontalDpi="300" verticalDpi="300" orientation="landscape" r:id="rId3"/>
  <legacyDrawing r:id="rId2"/>
  <oleObjects>
    <oleObject progId="Word.Document.8" shapeId="118622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PageLayoutView="0" workbookViewId="0" topLeftCell="A3">
      <selection activeCell="A9" sqref="A9:IV16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5.7109375" style="0" customWidth="1"/>
    <col min="4" max="4" width="6.7109375" style="13" customWidth="1"/>
    <col min="5" max="5" width="9.7109375" style="13" customWidth="1"/>
    <col min="6" max="6" width="6.7109375" style="13" customWidth="1"/>
    <col min="7" max="7" width="8.140625" style="13" customWidth="1"/>
    <col min="8" max="10" width="6.7109375" style="13" customWidth="1"/>
    <col min="11" max="11" width="9.7109375" style="0" customWidth="1"/>
    <col min="13" max="13" width="9.140625" style="25" customWidth="1"/>
  </cols>
  <sheetData>
    <row r="1" spans="2:13" s="5" customFormat="1" ht="25.5" customHeight="1">
      <c r="B1" s="6" t="s">
        <v>28</v>
      </c>
      <c r="D1" s="10" t="s">
        <v>15</v>
      </c>
      <c r="E1" s="11" t="s">
        <v>42</v>
      </c>
      <c r="F1" s="12"/>
      <c r="G1" s="12"/>
      <c r="H1" s="12"/>
      <c r="I1" s="12"/>
      <c r="J1" s="12"/>
      <c r="M1" s="6"/>
    </row>
    <row r="2" ht="19.5" customHeight="1">
      <c r="B2" s="7" t="s">
        <v>8</v>
      </c>
    </row>
    <row r="3" spans="1:13" ht="30.75" customHeight="1">
      <c r="A3" s="20" t="s">
        <v>18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36" t="s">
        <v>33</v>
      </c>
      <c r="H3" s="36" t="s">
        <v>34</v>
      </c>
      <c r="I3" s="14" t="s">
        <v>5</v>
      </c>
      <c r="J3" s="14" t="s">
        <v>6</v>
      </c>
      <c r="K3" s="9" t="s">
        <v>7</v>
      </c>
      <c r="L3" s="9" t="s">
        <v>19</v>
      </c>
      <c r="M3" s="27" t="s">
        <v>31</v>
      </c>
    </row>
    <row r="4" spans="1:13" ht="12.75">
      <c r="A4" s="2">
        <f>ROW()-3</f>
        <v>1</v>
      </c>
      <c r="B4" s="8" t="str">
        <f>'Shooter Information'!B5</f>
        <v>Enid City Kid</v>
      </c>
      <c r="C4" s="8" t="str">
        <f>'Shooter Information'!C5</f>
        <v>FC</v>
      </c>
      <c r="D4" s="24"/>
      <c r="E4" s="15">
        <v>44.61</v>
      </c>
      <c r="F4" s="15"/>
      <c r="G4" s="24"/>
      <c r="H4" s="15"/>
      <c r="I4" s="15"/>
      <c r="J4" s="15"/>
      <c r="K4" s="8">
        <f>(D4*5)+E4-F4+(G4*10)+(H4*30)+(I4*999)+(J4*999.99)</f>
        <v>44.61</v>
      </c>
      <c r="L4" s="8">
        <f>RANK(K4,K4:K8,1)</f>
        <v>1</v>
      </c>
      <c r="M4" s="26">
        <f>(SUM(D4+G4+H4+I4+J4))</f>
        <v>0</v>
      </c>
    </row>
    <row r="5" spans="1:13" ht="12.75">
      <c r="A5" s="2">
        <f>ROW()-3</f>
        <v>2</v>
      </c>
      <c r="B5" s="8" t="str">
        <f>'Shooter Information'!B6</f>
        <v>Cockroach</v>
      </c>
      <c r="C5" s="8" t="str">
        <f>'Shooter Information'!C6</f>
        <v>SS</v>
      </c>
      <c r="D5" s="15">
        <v>3</v>
      </c>
      <c r="E5" s="15">
        <v>42.78</v>
      </c>
      <c r="F5" s="15"/>
      <c r="G5" s="15"/>
      <c r="H5" s="15"/>
      <c r="I5" s="15"/>
      <c r="J5" s="15"/>
      <c r="K5" s="8">
        <f>(D5*5)+E5-F5+(G5*10)+(H5*30)+(I5*999)+(J5*999.99)</f>
        <v>57.78</v>
      </c>
      <c r="L5" s="8">
        <f>RANK(K5,K4:K8,1)</f>
        <v>3</v>
      </c>
      <c r="M5" s="26">
        <f>(SUM(D5+G5+H5+I5+J5))</f>
        <v>3</v>
      </c>
    </row>
    <row r="6" spans="1:13" ht="12.75">
      <c r="A6" s="2">
        <f>ROW()-3</f>
        <v>3</v>
      </c>
      <c r="B6" s="8" t="str">
        <f>'Shooter Information'!B7</f>
        <v>Cotton Connie</v>
      </c>
      <c r="C6" s="8" t="str">
        <f>'Shooter Information'!C7</f>
        <v>L49</v>
      </c>
      <c r="D6" s="15">
        <v>1</v>
      </c>
      <c r="E6" s="15">
        <v>59.02</v>
      </c>
      <c r="F6" s="15"/>
      <c r="G6" s="15"/>
      <c r="H6" s="15"/>
      <c r="I6" s="15"/>
      <c r="J6" s="15"/>
      <c r="K6" s="8">
        <f>(D6*5)+E6-F6+(G6*10)+(H6*30)+(I6*999)+(J6*999.99)</f>
        <v>64.02000000000001</v>
      </c>
      <c r="L6" s="8">
        <f>RANK(K6,K4:K8,1)</f>
        <v>5</v>
      </c>
      <c r="M6" s="26">
        <f>(SUM(D6+G6+H6+I6+J6))</f>
        <v>1</v>
      </c>
    </row>
    <row r="7" spans="1:13" ht="12.75">
      <c r="A7" s="2">
        <f>ROW()-3</f>
        <v>4</v>
      </c>
      <c r="B7" s="8" t="str">
        <f>'Shooter Information'!B8</f>
        <v>Striker</v>
      </c>
      <c r="C7" s="8" t="str">
        <f>'Shooter Information'!C8</f>
        <v>T</v>
      </c>
      <c r="D7" s="15">
        <v>2</v>
      </c>
      <c r="E7" s="15">
        <v>41.79</v>
      </c>
      <c r="F7" s="15"/>
      <c r="G7" s="15"/>
      <c r="H7" s="15"/>
      <c r="I7" s="15"/>
      <c r="J7" s="15"/>
      <c r="K7" s="8">
        <f>(D7*5)+E7-F7+(G7*10)+(H7*30)+(I7*999)+(J7*999.99)</f>
        <v>51.79</v>
      </c>
      <c r="L7" s="8">
        <f>RANK(K7,K4:K8,1)</f>
        <v>2</v>
      </c>
      <c r="M7" s="26">
        <f>(SUM(D7+G7+H7+I7+J7))</f>
        <v>2</v>
      </c>
    </row>
    <row r="8" spans="1:13" ht="12.75">
      <c r="A8" s="2">
        <f>ROW()-3</f>
        <v>5</v>
      </c>
      <c r="B8" s="8" t="str">
        <f>'Shooter Information'!B9</f>
        <v>Bay Ridge Kid</v>
      </c>
      <c r="C8" s="8" t="str">
        <f>'Shooter Information'!C9</f>
        <v>SS</v>
      </c>
      <c r="D8" s="15">
        <v>1</v>
      </c>
      <c r="E8" s="15">
        <v>57.58</v>
      </c>
      <c r="F8" s="15"/>
      <c r="G8" s="15"/>
      <c r="H8" s="15"/>
      <c r="I8" s="15"/>
      <c r="J8" s="15"/>
      <c r="K8" s="8">
        <f>(D8*5)+E8-F8+(G8*10)+(H8*30)+(I8*999)+(J8*999.99)</f>
        <v>62.58</v>
      </c>
      <c r="L8" s="8">
        <f>RANK(K8,K4:K8,1)</f>
        <v>4</v>
      </c>
      <c r="M8" s="26">
        <f>(SUM(D8+G8+H8+I8+J8))</f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PageLayoutView="0" workbookViewId="0" topLeftCell="A3">
      <selection activeCell="A9" sqref="A9:IV16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6" width="6.7109375" style="13" customWidth="1"/>
    <col min="7" max="7" width="8.140625" style="13" customWidth="1"/>
    <col min="8" max="10" width="6.7109375" style="13" customWidth="1"/>
    <col min="11" max="11" width="9.7109375" style="13" customWidth="1"/>
    <col min="13" max="13" width="9.140625" style="25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v>39817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9</v>
      </c>
    </row>
    <row r="3" spans="1:13" ht="31.5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36" t="s">
        <v>33</v>
      </c>
      <c r="H3" s="36" t="s">
        <v>34</v>
      </c>
      <c r="I3" s="14" t="s">
        <v>5</v>
      </c>
      <c r="J3" s="14" t="s">
        <v>6</v>
      </c>
      <c r="K3" s="14" t="s">
        <v>7</v>
      </c>
      <c r="L3" s="9" t="s">
        <v>19</v>
      </c>
      <c r="M3" s="27" t="s">
        <v>31</v>
      </c>
    </row>
    <row r="4" spans="1:13" ht="12.75">
      <c r="A4" s="2">
        <f>ROW()-3</f>
        <v>1</v>
      </c>
      <c r="B4" s="8" t="str">
        <f>'Shooter Information'!B5</f>
        <v>Enid City Kid</v>
      </c>
      <c r="C4" s="8" t="str">
        <f>'Shooter Information'!C5</f>
        <v>FC</v>
      </c>
      <c r="D4" s="15"/>
      <c r="E4" s="15">
        <v>42.47</v>
      </c>
      <c r="F4" s="15"/>
      <c r="G4" s="15"/>
      <c r="H4" s="15"/>
      <c r="I4" s="15"/>
      <c r="J4" s="15"/>
      <c r="K4" s="8">
        <f>(D4*5)+E4-F4+(G4*10)+(H4*30)+(I4*999)+(J4*999.99)</f>
        <v>42.47</v>
      </c>
      <c r="L4" s="8">
        <f>RANK(K4,$K$4:$K$8,1)</f>
        <v>3</v>
      </c>
      <c r="M4" s="26">
        <f>(SUM(D4+G4+H4+I4+J4))</f>
        <v>0</v>
      </c>
    </row>
    <row r="5" spans="1:13" ht="12.75">
      <c r="A5" s="2">
        <f>ROW()-3</f>
        <v>2</v>
      </c>
      <c r="B5" s="8" t="str">
        <f>'Shooter Information'!B6</f>
        <v>Cockroach</v>
      </c>
      <c r="C5" s="8" t="str">
        <f>'Shooter Information'!C6</f>
        <v>SS</v>
      </c>
      <c r="D5" s="15">
        <v>1</v>
      </c>
      <c r="E5" s="15">
        <v>35.32</v>
      </c>
      <c r="F5" s="15"/>
      <c r="G5" s="15"/>
      <c r="H5" s="15"/>
      <c r="I5" s="15"/>
      <c r="J5" s="15"/>
      <c r="K5" s="8">
        <f>(D5*5)+E5-F5+(G5*10)+(H5*30)+(I5*999)+(J5*999.99)</f>
        <v>40.32</v>
      </c>
      <c r="L5" s="8">
        <f>RANK(K5,$K$4:$K$8,1)</f>
        <v>1</v>
      </c>
      <c r="M5" s="26">
        <f>(SUM(D5+G5+H5+I5+J5))</f>
        <v>1</v>
      </c>
    </row>
    <row r="6" spans="1:13" ht="12.75">
      <c r="A6" s="2">
        <f>ROW()-3</f>
        <v>3</v>
      </c>
      <c r="B6" s="8" t="str">
        <f>'Shooter Information'!B7</f>
        <v>Cotton Connie</v>
      </c>
      <c r="C6" s="8" t="str">
        <f>'Shooter Information'!C7</f>
        <v>L49</v>
      </c>
      <c r="D6" s="15"/>
      <c r="E6" s="15">
        <v>55.9</v>
      </c>
      <c r="F6" s="15"/>
      <c r="G6" s="15">
        <v>1</v>
      </c>
      <c r="H6" s="15"/>
      <c r="I6" s="15"/>
      <c r="J6" s="15"/>
      <c r="K6" s="8">
        <f>(D6*5)+E6-F6+(G6*10)+(H6*30)+(I6*999)+(J6*999.99)</f>
        <v>65.9</v>
      </c>
      <c r="L6" s="8">
        <f>RANK(K6,$K$4:$K$8,1)</f>
        <v>5</v>
      </c>
      <c r="M6" s="26">
        <f>(SUM(D6+G6+H6+I6+J6))</f>
        <v>1</v>
      </c>
    </row>
    <row r="7" spans="1:13" ht="12.75">
      <c r="A7" s="2">
        <f>ROW()-3</f>
        <v>4</v>
      </c>
      <c r="B7" s="8" t="str">
        <f>'Shooter Information'!B8</f>
        <v>Striker</v>
      </c>
      <c r="C7" s="8" t="str">
        <f>'Shooter Information'!C8</f>
        <v>T</v>
      </c>
      <c r="D7" s="15">
        <v>1</v>
      </c>
      <c r="E7" s="15">
        <v>37.08</v>
      </c>
      <c r="F7" s="15"/>
      <c r="G7" s="15"/>
      <c r="H7" s="15"/>
      <c r="I7" s="15"/>
      <c r="J7" s="15"/>
      <c r="K7" s="8">
        <f>(D7*5)+E7-F7+(G7*10)+(H7*30)+(I7*999)+(J7*999.99)</f>
        <v>42.08</v>
      </c>
      <c r="L7" s="8">
        <f>RANK(K7,$K$4:$K$8,1)</f>
        <v>2</v>
      </c>
      <c r="M7" s="26">
        <f>(SUM(D7+G7+H7+I7+J7))</f>
        <v>1</v>
      </c>
    </row>
    <row r="8" spans="1:13" ht="12.75">
      <c r="A8" s="2">
        <f>ROW()-3</f>
        <v>5</v>
      </c>
      <c r="B8" s="8" t="str">
        <f>'Shooter Information'!B9</f>
        <v>Bay Ridge Kid</v>
      </c>
      <c r="C8" s="8" t="str">
        <f>'Shooter Information'!C9</f>
        <v>SS</v>
      </c>
      <c r="D8" s="15">
        <v>1</v>
      </c>
      <c r="E8" s="15">
        <v>57.37</v>
      </c>
      <c r="F8" s="15"/>
      <c r="G8" s="15"/>
      <c r="H8" s="15"/>
      <c r="I8" s="15"/>
      <c r="J8" s="15"/>
      <c r="K8" s="8">
        <f>(D8*5)+E8-F8+(G8*10)+(H8*30)+(I8*999)+(J8*999.99)</f>
        <v>62.37</v>
      </c>
      <c r="L8" s="8">
        <f>RANK(K8,$K$4:$K$8,1)</f>
        <v>4</v>
      </c>
      <c r="M8" s="26">
        <f>(SUM(D8+G8+H8+I8+J8))</f>
        <v>1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PageLayoutView="0" workbookViewId="0" topLeftCell="A3">
      <selection activeCell="A9" sqref="A9:IV16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6" width="6.7109375" style="13" customWidth="1"/>
    <col min="7" max="7" width="8.140625" style="13" customWidth="1"/>
    <col min="8" max="10" width="6.7109375" style="13" customWidth="1"/>
    <col min="11" max="11" width="9.7109375" style="13" customWidth="1"/>
    <col min="13" max="13" width="9.140625" style="25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v>39817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10</v>
      </c>
    </row>
    <row r="3" spans="1:13" ht="31.5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36" t="s">
        <v>33</v>
      </c>
      <c r="H3" s="36" t="s">
        <v>34</v>
      </c>
      <c r="I3" s="14" t="s">
        <v>5</v>
      </c>
      <c r="J3" s="14" t="s">
        <v>6</v>
      </c>
      <c r="K3" s="14" t="s">
        <v>7</v>
      </c>
      <c r="L3" s="9" t="s">
        <v>19</v>
      </c>
      <c r="M3" s="27" t="s">
        <v>31</v>
      </c>
    </row>
    <row r="4" spans="1:13" ht="12.75">
      <c r="A4" s="2">
        <f>ROW()-3</f>
        <v>1</v>
      </c>
      <c r="B4" s="8" t="str">
        <f>'Shooter Information'!B5</f>
        <v>Enid City Kid</v>
      </c>
      <c r="C4" s="8" t="str">
        <f>'Shooter Information'!C5</f>
        <v>FC</v>
      </c>
      <c r="D4" s="15"/>
      <c r="E4" s="15">
        <v>38.72</v>
      </c>
      <c r="F4" s="15"/>
      <c r="G4" s="15"/>
      <c r="H4" s="15"/>
      <c r="I4" s="15"/>
      <c r="J4" s="15"/>
      <c r="K4" s="8">
        <f>(D4*5)+E4-F4+(G4*10)+(H4*30)+(I4*999)+(J4*999.99)</f>
        <v>38.72</v>
      </c>
      <c r="L4" s="8">
        <f>RANK(K4,$K$4:$K$8,1)</f>
        <v>3</v>
      </c>
      <c r="M4" s="26">
        <f>(SUM(D4+G4+H4+I4+J4))</f>
        <v>0</v>
      </c>
    </row>
    <row r="5" spans="1:13" ht="12.75">
      <c r="A5" s="2">
        <f>ROW()-3</f>
        <v>2</v>
      </c>
      <c r="B5" s="8" t="str">
        <f>'Shooter Information'!B6</f>
        <v>Cockroach</v>
      </c>
      <c r="C5" s="8" t="str">
        <f>'Shooter Information'!C6</f>
        <v>SS</v>
      </c>
      <c r="D5" s="15"/>
      <c r="E5" s="15">
        <v>35.84</v>
      </c>
      <c r="F5" s="15"/>
      <c r="G5" s="15"/>
      <c r="H5" s="15"/>
      <c r="I5" s="15"/>
      <c r="J5" s="15"/>
      <c r="K5" s="8">
        <f>(D5*5)+E5-F5+(G5*10)+(H5*30)+(I5*999)+(J5*999.99)</f>
        <v>35.84</v>
      </c>
      <c r="L5" s="8">
        <f>RANK(K5,$K$4:$K$8,1)</f>
        <v>2</v>
      </c>
      <c r="M5" s="26">
        <f>(SUM(D5+G5+H5+I5+J5))</f>
        <v>0</v>
      </c>
    </row>
    <row r="6" spans="1:13" ht="12.75">
      <c r="A6" s="2">
        <f>ROW()-3</f>
        <v>3</v>
      </c>
      <c r="B6" s="8" t="str">
        <f>'Shooter Information'!B7</f>
        <v>Cotton Connie</v>
      </c>
      <c r="C6" s="8" t="str">
        <f>'Shooter Information'!C7</f>
        <v>L49</v>
      </c>
      <c r="D6" s="15">
        <v>1</v>
      </c>
      <c r="E6" s="15">
        <v>48.35</v>
      </c>
      <c r="F6" s="15"/>
      <c r="G6" s="15"/>
      <c r="H6" s="15"/>
      <c r="I6" s="15"/>
      <c r="J6" s="15"/>
      <c r="K6" s="8">
        <f>(D6*5)+E6-F6+(G6*10)+(H6*30)+(I6*999)+(J6*999.99)</f>
        <v>53.35</v>
      </c>
      <c r="L6" s="8">
        <f>RANK(K6,$K$4:$K$8,1)</f>
        <v>5</v>
      </c>
      <c r="M6" s="26">
        <f>(SUM(D6+G6+H6+I6+J6))</f>
        <v>1</v>
      </c>
    </row>
    <row r="7" spans="1:13" ht="12.75">
      <c r="A7" s="2">
        <f>ROW()-3</f>
        <v>4</v>
      </c>
      <c r="B7" s="8" t="str">
        <f>'Shooter Information'!B8</f>
        <v>Striker</v>
      </c>
      <c r="C7" s="8" t="str">
        <f>'Shooter Information'!C8</f>
        <v>T</v>
      </c>
      <c r="D7" s="15"/>
      <c r="E7" s="15">
        <v>32.59</v>
      </c>
      <c r="F7" s="15"/>
      <c r="G7" s="15"/>
      <c r="H7" s="15"/>
      <c r="I7" s="15"/>
      <c r="J7" s="15"/>
      <c r="K7" s="8">
        <f>(D7*5)+E7-F7+(G7*10)+(H7*30)+(I7*999)+(J7*999.99)</f>
        <v>32.59</v>
      </c>
      <c r="L7" s="8">
        <f>RANK(K7,$K$4:$K$8,1)</f>
        <v>1</v>
      </c>
      <c r="M7" s="26">
        <f>(SUM(D7+G7+H7+I7+J7))</f>
        <v>0</v>
      </c>
    </row>
    <row r="8" spans="1:13" ht="12.75">
      <c r="A8" s="2">
        <f>ROW()-3</f>
        <v>5</v>
      </c>
      <c r="B8" s="8" t="str">
        <f>'Shooter Information'!B9</f>
        <v>Bay Ridge Kid</v>
      </c>
      <c r="C8" s="8" t="str">
        <f>'Shooter Information'!C9</f>
        <v>SS</v>
      </c>
      <c r="D8" s="15"/>
      <c r="E8" s="15">
        <v>49.3</v>
      </c>
      <c r="F8" s="15"/>
      <c r="G8" s="15"/>
      <c r="H8" s="15"/>
      <c r="I8" s="15"/>
      <c r="J8" s="15"/>
      <c r="K8" s="8">
        <f>(D8*5)+E8-F8+(G8*10)+(H8*30)+(I8*999)+(J8*999.99)</f>
        <v>49.3</v>
      </c>
      <c r="L8" s="8">
        <f>RANK(K8,$K$4:$K$8,1)</f>
        <v>4</v>
      </c>
      <c r="M8" s="26">
        <f>(SUM(D8+G8+H8+I8+J8))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PageLayoutView="0" workbookViewId="0" topLeftCell="A3">
      <selection activeCell="A9" sqref="A9:IV16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6" width="6.7109375" style="13" customWidth="1"/>
    <col min="7" max="7" width="8.140625" style="13" customWidth="1"/>
    <col min="8" max="10" width="6.7109375" style="13" customWidth="1"/>
    <col min="11" max="11" width="9.7109375" style="13" customWidth="1"/>
    <col min="13" max="13" width="9.140625" style="25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v>39817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11</v>
      </c>
    </row>
    <row r="3" spans="1:13" ht="30.75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36" t="s">
        <v>33</v>
      </c>
      <c r="H3" s="36" t="s">
        <v>34</v>
      </c>
      <c r="I3" s="14" t="s">
        <v>5</v>
      </c>
      <c r="J3" s="14" t="s">
        <v>6</v>
      </c>
      <c r="K3" s="14" t="s">
        <v>7</v>
      </c>
      <c r="L3" s="9" t="s">
        <v>19</v>
      </c>
      <c r="M3" s="27" t="s">
        <v>31</v>
      </c>
    </row>
    <row r="4" spans="1:13" ht="12.75">
      <c r="A4" s="2">
        <f>ROW()-3</f>
        <v>1</v>
      </c>
      <c r="B4" s="8" t="str">
        <f>'Shooter Information'!B5</f>
        <v>Enid City Kid</v>
      </c>
      <c r="C4" s="8" t="str">
        <f>'Shooter Information'!C5</f>
        <v>FC</v>
      </c>
      <c r="D4" s="15"/>
      <c r="E4" s="15">
        <v>41.67</v>
      </c>
      <c r="F4" s="15"/>
      <c r="G4" s="15"/>
      <c r="H4" s="15"/>
      <c r="I4" s="15"/>
      <c r="J4" s="15"/>
      <c r="K4" s="8">
        <f>(D4*5)+E4-F4+(G4*10)+(H4*30)+(I4*999)+(J4*999.99)</f>
        <v>41.67</v>
      </c>
      <c r="L4" s="8">
        <f>RANK(K4,$K$4:$K$8,1)</f>
        <v>2</v>
      </c>
      <c r="M4" s="26">
        <f>(SUM(D4+G4+H4+I4+J4))</f>
        <v>0</v>
      </c>
    </row>
    <row r="5" spans="1:13" ht="12.75">
      <c r="A5" s="2">
        <f>ROW()-3</f>
        <v>2</v>
      </c>
      <c r="B5" s="8" t="str">
        <f>'Shooter Information'!B6</f>
        <v>Cockroach</v>
      </c>
      <c r="C5" s="8" t="str">
        <f>'Shooter Information'!C6</f>
        <v>SS</v>
      </c>
      <c r="D5" s="15">
        <v>1</v>
      </c>
      <c r="E5" s="15">
        <v>30.62</v>
      </c>
      <c r="F5" s="15"/>
      <c r="G5" s="15"/>
      <c r="H5" s="15"/>
      <c r="I5" s="15"/>
      <c r="J5" s="15"/>
      <c r="K5" s="8">
        <f>(D5*5)+E5-F5+(G5*10)+(H5*30)+(I5*999)+(J5*999.99)</f>
        <v>35.620000000000005</v>
      </c>
      <c r="L5" s="8">
        <f>RANK(K5,$K$4:$K$8,1)</f>
        <v>1</v>
      </c>
      <c r="M5" s="26">
        <f>(SUM(D5+G5+H5+I5+J5))</f>
        <v>1</v>
      </c>
    </row>
    <row r="6" spans="1:13" ht="12.75">
      <c r="A6" s="2">
        <f>ROW()-3</f>
        <v>3</v>
      </c>
      <c r="B6" s="8" t="str">
        <f>'Shooter Information'!B7</f>
        <v>Cotton Connie</v>
      </c>
      <c r="C6" s="8" t="str">
        <f>'Shooter Information'!C7</f>
        <v>L49</v>
      </c>
      <c r="D6" s="15">
        <v>2</v>
      </c>
      <c r="E6" s="15">
        <v>49.05</v>
      </c>
      <c r="F6" s="15"/>
      <c r="G6" s="15"/>
      <c r="H6" s="15"/>
      <c r="I6" s="15"/>
      <c r="J6" s="15"/>
      <c r="K6" s="8">
        <f>(D6*5)+E6-F6+(G6*10)+(H6*30)+(I6*999)+(J6*999.99)</f>
        <v>59.05</v>
      </c>
      <c r="L6" s="8">
        <f>RANK(K6,$K$4:$K$8,1)</f>
        <v>5</v>
      </c>
      <c r="M6" s="26">
        <f>(SUM(D6+G6+H6+I6+J6))</f>
        <v>2</v>
      </c>
    </row>
    <row r="7" spans="1:13" ht="12.75">
      <c r="A7" s="2">
        <f>ROW()-3</f>
        <v>4</v>
      </c>
      <c r="B7" s="8" t="str">
        <f>'Shooter Information'!B8</f>
        <v>Striker</v>
      </c>
      <c r="C7" s="8" t="str">
        <f>'Shooter Information'!C8</f>
        <v>T</v>
      </c>
      <c r="D7" s="15">
        <v>2</v>
      </c>
      <c r="E7" s="15">
        <v>32.83</v>
      </c>
      <c r="F7" s="15"/>
      <c r="G7" s="15"/>
      <c r="H7" s="15"/>
      <c r="I7" s="15"/>
      <c r="J7" s="15"/>
      <c r="K7" s="8">
        <f>(D7*5)+E7-F7+(G7*10)+(H7*30)+(I7*999)+(J7*999.99)</f>
        <v>42.83</v>
      </c>
      <c r="L7" s="8">
        <f>RANK(K7,$K$4:$K$8,1)</f>
        <v>3</v>
      </c>
      <c r="M7" s="26">
        <f>(SUM(D7+G7+H7+I7+J7))</f>
        <v>2</v>
      </c>
    </row>
    <row r="8" spans="1:13" ht="12.75">
      <c r="A8" s="2">
        <f>ROW()-3</f>
        <v>5</v>
      </c>
      <c r="B8" s="8" t="str">
        <f>'Shooter Information'!B9</f>
        <v>Bay Ridge Kid</v>
      </c>
      <c r="C8" s="8" t="str">
        <f>'Shooter Information'!C9</f>
        <v>SS</v>
      </c>
      <c r="D8" s="15"/>
      <c r="E8" s="15">
        <v>49.65</v>
      </c>
      <c r="F8" s="15"/>
      <c r="G8" s="15"/>
      <c r="H8" s="15"/>
      <c r="I8" s="15"/>
      <c r="J8" s="15"/>
      <c r="K8" s="8">
        <f>(D8*5)+E8-F8+(G8*10)+(H8*30)+(I8*999)+(J8*999.99)</f>
        <v>49.65</v>
      </c>
      <c r="L8" s="8">
        <f>RANK(K8,$K$4:$K$8,1)</f>
        <v>4</v>
      </c>
      <c r="M8" s="26">
        <f>(SUM(D8+G8+H8+I8+J8))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PageLayoutView="0" workbookViewId="0" topLeftCell="A3">
      <selection activeCell="A9" sqref="A9:IV17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6" width="6.7109375" style="13" customWidth="1"/>
    <col min="7" max="7" width="8.140625" style="13" customWidth="1"/>
    <col min="8" max="10" width="6.7109375" style="13" customWidth="1"/>
    <col min="11" max="11" width="9.7109375" style="13" customWidth="1"/>
    <col min="13" max="13" width="9.140625" style="25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v>39817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12</v>
      </c>
    </row>
    <row r="3" spans="1:13" ht="31.5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36" t="s">
        <v>33</v>
      </c>
      <c r="H3" s="36" t="s">
        <v>34</v>
      </c>
      <c r="I3" s="14" t="s">
        <v>5</v>
      </c>
      <c r="J3" s="14" t="s">
        <v>6</v>
      </c>
      <c r="K3" s="14" t="s">
        <v>7</v>
      </c>
      <c r="L3" s="9" t="s">
        <v>19</v>
      </c>
      <c r="M3" s="27" t="s">
        <v>31</v>
      </c>
    </row>
    <row r="4" spans="1:13" ht="12.75">
      <c r="A4" s="2">
        <f>ROW()-3</f>
        <v>1</v>
      </c>
      <c r="B4" s="8" t="str">
        <f>'Shooter Information'!B5</f>
        <v>Enid City Kid</v>
      </c>
      <c r="C4" s="8" t="str">
        <f>'Shooter Information'!C5</f>
        <v>FC</v>
      </c>
      <c r="D4" s="15"/>
      <c r="E4" s="15">
        <v>37.86</v>
      </c>
      <c r="F4" s="15"/>
      <c r="G4" s="15"/>
      <c r="H4" s="15"/>
      <c r="I4" s="15"/>
      <c r="J4" s="15"/>
      <c r="K4" s="8">
        <f>(D4*5)+E4-F4+(G4*10)+(H4*30)+(I4*999)+(J4*999.99)</f>
        <v>37.86</v>
      </c>
      <c r="L4" s="8">
        <f>RANK(K4,$K$4:$K$8,1)</f>
        <v>1</v>
      </c>
      <c r="M4" s="26">
        <f>(SUM(D4+G4+H4+I4+J4))</f>
        <v>0</v>
      </c>
    </row>
    <row r="5" spans="1:13" ht="12.75">
      <c r="A5" s="2">
        <f>ROW()-3</f>
        <v>2</v>
      </c>
      <c r="B5" s="8" t="str">
        <f>'Shooter Information'!B6</f>
        <v>Cockroach</v>
      </c>
      <c r="C5" s="8" t="str">
        <f>'Shooter Information'!C6</f>
        <v>SS</v>
      </c>
      <c r="D5" s="15">
        <v>2</v>
      </c>
      <c r="E5" s="15">
        <v>38.52</v>
      </c>
      <c r="F5" s="15"/>
      <c r="G5" s="15">
        <v>1</v>
      </c>
      <c r="H5" s="15"/>
      <c r="I5" s="15"/>
      <c r="J5" s="15"/>
      <c r="K5" s="8">
        <f>(D5*5)+E5-F5+(G5*10)+(H5*30)+(I5*999)+(J5*999.99)</f>
        <v>58.52</v>
      </c>
      <c r="L5" s="8">
        <f>RANK(K5,$K$4:$K$8,1)</f>
        <v>2</v>
      </c>
      <c r="M5" s="26">
        <f>(SUM(D5+G5+H5+I5+J5))</f>
        <v>3</v>
      </c>
    </row>
    <row r="6" spans="1:13" ht="12.75">
      <c r="A6" s="2">
        <f>ROW()-3</f>
        <v>3</v>
      </c>
      <c r="B6" s="8" t="str">
        <f>'Shooter Information'!B7</f>
        <v>Cotton Connie</v>
      </c>
      <c r="C6" s="8" t="str">
        <f>'Shooter Information'!C7</f>
        <v>L49</v>
      </c>
      <c r="D6" s="15">
        <v>1</v>
      </c>
      <c r="E6" s="15">
        <v>61.03</v>
      </c>
      <c r="F6" s="15"/>
      <c r="G6" s="15">
        <v>1</v>
      </c>
      <c r="H6" s="15"/>
      <c r="I6" s="15"/>
      <c r="J6" s="15"/>
      <c r="K6" s="8">
        <f>(D6*5)+E6-F6+(G6*10)+(H6*30)+(I6*999)+(J6*999.99)</f>
        <v>76.03</v>
      </c>
      <c r="L6" s="8">
        <f>RANK(K6,$K$4:$K$8,1)</f>
        <v>4</v>
      </c>
      <c r="M6" s="26">
        <f>(SUM(D6+G6+H6+I6+J6))</f>
        <v>2</v>
      </c>
    </row>
    <row r="7" spans="1:13" ht="12.75">
      <c r="A7" s="2">
        <f>ROW()-3</f>
        <v>4</v>
      </c>
      <c r="B7" s="8" t="str">
        <f>'Shooter Information'!B8</f>
        <v>Striker</v>
      </c>
      <c r="C7" s="8" t="str">
        <f>'Shooter Information'!C8</f>
        <v>T</v>
      </c>
      <c r="D7" s="15">
        <v>3</v>
      </c>
      <c r="E7" s="15">
        <v>42.17</v>
      </c>
      <c r="F7" s="15"/>
      <c r="G7" s="15">
        <v>1</v>
      </c>
      <c r="H7" s="15"/>
      <c r="I7" s="15"/>
      <c r="J7" s="15"/>
      <c r="K7" s="8">
        <f>(D7*5)+E7-F7+(G7*10)+(H7*30)+(I7*999)+(J7*999.99)</f>
        <v>67.17</v>
      </c>
      <c r="L7" s="8">
        <f>RANK(K7,$K$4:$K$8,1)</f>
        <v>3</v>
      </c>
      <c r="M7" s="26">
        <f>(SUM(D7+G7+H7+I7+J7))</f>
        <v>4</v>
      </c>
    </row>
    <row r="8" spans="1:13" ht="12.75">
      <c r="A8" s="2">
        <f>ROW()-3</f>
        <v>5</v>
      </c>
      <c r="B8" s="8" t="str">
        <f>'Shooter Information'!B9</f>
        <v>Bay Ridge Kid</v>
      </c>
      <c r="C8" s="8" t="str">
        <f>'Shooter Information'!C9</f>
        <v>SS</v>
      </c>
      <c r="D8" s="15">
        <v>3</v>
      </c>
      <c r="E8" s="15">
        <v>64.19</v>
      </c>
      <c r="F8" s="15"/>
      <c r="G8" s="15">
        <v>1</v>
      </c>
      <c r="H8" s="15"/>
      <c r="I8" s="15"/>
      <c r="J8" s="15"/>
      <c r="K8" s="8">
        <f>(D8*5)+E8-F8+(G8*10)+(H8*30)+(I8*999)+(J8*999.99)</f>
        <v>89.19</v>
      </c>
      <c r="L8" s="8">
        <f>RANK(K8,$K$4:$K$8,1)</f>
        <v>5</v>
      </c>
      <c r="M8" s="26">
        <f>(SUM(D8+G8+H8+I8+J8))</f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PageLayoutView="0" workbookViewId="0" topLeftCell="A3">
      <selection activeCell="A9" sqref="A9:IV16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6" width="6.7109375" style="13" customWidth="1"/>
    <col min="7" max="7" width="8.28125" style="13" customWidth="1"/>
    <col min="8" max="10" width="6.7109375" style="13" customWidth="1"/>
    <col min="11" max="11" width="9.7109375" style="13" customWidth="1"/>
    <col min="13" max="13" width="9.140625" style="25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v>39817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13</v>
      </c>
    </row>
    <row r="3" spans="1:13" ht="30.75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36" t="s">
        <v>33</v>
      </c>
      <c r="H3" s="36" t="s">
        <v>34</v>
      </c>
      <c r="I3" s="14" t="s">
        <v>5</v>
      </c>
      <c r="J3" s="14" t="s">
        <v>6</v>
      </c>
      <c r="K3" s="14" t="s">
        <v>7</v>
      </c>
      <c r="L3" s="9" t="s">
        <v>19</v>
      </c>
      <c r="M3" s="27" t="s">
        <v>31</v>
      </c>
    </row>
    <row r="4" spans="1:13" ht="12.75">
      <c r="A4" s="2">
        <f>ROW()-3</f>
        <v>1</v>
      </c>
      <c r="B4" s="8" t="str">
        <f>'Shooter Information'!B5</f>
        <v>Enid City Kid</v>
      </c>
      <c r="C4" s="8" t="str">
        <f>'Shooter Information'!C5</f>
        <v>FC</v>
      </c>
      <c r="D4" s="24"/>
      <c r="E4" s="15">
        <v>33.7</v>
      </c>
      <c r="F4" s="15"/>
      <c r="G4" s="24"/>
      <c r="H4" s="24"/>
      <c r="I4" s="24"/>
      <c r="J4" s="24"/>
      <c r="K4" s="8">
        <f>(D4*5)+E4-F4+(G4*10)+(H4*30)+(I4*999)+(J4*999.99)</f>
        <v>33.7</v>
      </c>
      <c r="L4" s="8">
        <f>RANK(K4,$K$4:$K$8,1)</f>
        <v>1</v>
      </c>
      <c r="M4" s="26">
        <f>(SUM(D4+G4+H4+I4+J4))</f>
        <v>0</v>
      </c>
    </row>
    <row r="5" spans="1:13" ht="12.75">
      <c r="A5" s="2">
        <f>ROW()-3</f>
        <v>2</v>
      </c>
      <c r="B5" s="8" t="str">
        <f>'Shooter Information'!B6</f>
        <v>Cockroach</v>
      </c>
      <c r="C5" s="8" t="str">
        <f>'Shooter Information'!C6</f>
        <v>SS</v>
      </c>
      <c r="D5" s="15">
        <v>2</v>
      </c>
      <c r="E5" s="15">
        <v>32.9</v>
      </c>
      <c r="F5" s="15"/>
      <c r="G5" s="15"/>
      <c r="H5" s="15"/>
      <c r="I5" s="15"/>
      <c r="J5" s="15"/>
      <c r="K5" s="8">
        <f>(D5*5)+E5-F5+(G5*10)+(H5*30)+(I5*999)+(J5*999.99)</f>
        <v>42.9</v>
      </c>
      <c r="L5" s="8">
        <f>RANK(K5,$K$4:$K$8,1)</f>
        <v>2</v>
      </c>
      <c r="M5" s="26">
        <f>(SUM(D5+G5+H5+I5+J5))</f>
        <v>2</v>
      </c>
    </row>
    <row r="6" spans="1:13" ht="12.75">
      <c r="A6" s="2">
        <f>ROW()-3</f>
        <v>3</v>
      </c>
      <c r="B6" s="8" t="str">
        <f>'Shooter Information'!B7</f>
        <v>Cotton Connie</v>
      </c>
      <c r="C6" s="8" t="str">
        <f>'Shooter Information'!C7</f>
        <v>L49</v>
      </c>
      <c r="D6" s="15">
        <v>1</v>
      </c>
      <c r="E6" s="15">
        <v>61.03</v>
      </c>
      <c r="F6" s="15"/>
      <c r="G6" s="15">
        <v>1</v>
      </c>
      <c r="H6" s="15"/>
      <c r="I6" s="15"/>
      <c r="J6" s="15"/>
      <c r="K6" s="8">
        <f>(D6*5)+E6-F6+(G6*10)+(H6*30)+(I6*999)+(J6*999.99)</f>
        <v>76.03</v>
      </c>
      <c r="L6" s="8">
        <f>RANK(K6,$K$4:$K$8,1)</f>
        <v>5</v>
      </c>
      <c r="M6" s="26">
        <f>(SUM(D6+G6+H6+I6+J6))</f>
        <v>2</v>
      </c>
    </row>
    <row r="7" spans="1:13" ht="12.75">
      <c r="A7" s="2">
        <f>ROW()-3</f>
        <v>4</v>
      </c>
      <c r="B7" s="8" t="str">
        <f>'Shooter Information'!B8</f>
        <v>Striker</v>
      </c>
      <c r="C7" s="8" t="str">
        <f>'Shooter Information'!C8</f>
        <v>T</v>
      </c>
      <c r="D7" s="15">
        <v>3</v>
      </c>
      <c r="E7" s="15">
        <v>36.62</v>
      </c>
      <c r="F7" s="15"/>
      <c r="G7" s="15"/>
      <c r="H7" s="15"/>
      <c r="I7" s="15"/>
      <c r="J7" s="15"/>
      <c r="K7" s="8">
        <f>(D7*5)+E7-F7+(G7*10)+(H7*30)+(I7*999)+(J7*999.99)</f>
        <v>51.62</v>
      </c>
      <c r="L7" s="8">
        <f>RANK(K7,$K$4:$K$8,1)</f>
        <v>3</v>
      </c>
      <c r="M7" s="26">
        <f>(SUM(D7+G7+H7+I7+J7))</f>
        <v>3</v>
      </c>
    </row>
    <row r="8" spans="1:13" ht="12.75">
      <c r="A8" s="2">
        <f>ROW()-3</f>
        <v>5</v>
      </c>
      <c r="B8" s="8" t="str">
        <f>'Shooter Information'!B9</f>
        <v>Bay Ridge Kid</v>
      </c>
      <c r="C8" s="8" t="str">
        <f>'Shooter Information'!C9</f>
        <v>SS</v>
      </c>
      <c r="D8" s="15">
        <v>1</v>
      </c>
      <c r="E8" s="15">
        <v>47.03</v>
      </c>
      <c r="F8" s="15"/>
      <c r="G8" s="15"/>
      <c r="H8" s="15"/>
      <c r="I8" s="15"/>
      <c r="J8" s="15"/>
      <c r="K8" s="8">
        <f>(D8*5)+E8-F8+(G8*10)+(H8*30)+(I8*999)+(J8*999.99)</f>
        <v>52.03</v>
      </c>
      <c r="L8" s="8">
        <f>RANK(K8,$K$4:$K$8,1)</f>
        <v>4</v>
      </c>
      <c r="M8" s="26">
        <f>(SUM(D8+G8+H8+I8+J8))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Zero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9.8515625" style="22" customWidth="1"/>
    <col min="2" max="2" width="23.57421875" style="13" customWidth="1"/>
    <col min="3" max="3" width="6.57421875" style="13" customWidth="1"/>
    <col min="4" max="4" width="6.421875" style="30" customWidth="1"/>
    <col min="5" max="5" width="6.00390625" style="32" customWidth="1"/>
    <col min="6" max="6" width="6.57421875" style="30" customWidth="1"/>
    <col min="7" max="7" width="6.140625" style="32" customWidth="1"/>
    <col min="8" max="8" width="6.57421875" style="30" customWidth="1"/>
    <col min="9" max="9" width="5.8515625" style="32" customWidth="1"/>
    <col min="10" max="10" width="6.7109375" style="30" customWidth="1"/>
    <col min="11" max="11" width="6.00390625" style="32" customWidth="1"/>
    <col min="12" max="12" width="6.7109375" style="30" customWidth="1"/>
    <col min="13" max="13" width="5.8515625" style="32" customWidth="1"/>
    <col min="14" max="14" width="6.421875" style="30" customWidth="1"/>
    <col min="15" max="15" width="5.8515625" style="32" customWidth="1"/>
    <col min="16" max="16" width="9.7109375" style="30" customWidth="1"/>
    <col min="17" max="17" width="8.8515625" style="25" customWidth="1"/>
    <col min="18" max="18" width="9.140625" style="25" customWidth="1"/>
  </cols>
  <sheetData>
    <row r="1" ht="12.75">
      <c r="B1" s="13" t="s">
        <v>16</v>
      </c>
    </row>
    <row r="2" spans="2:15" ht="15.75">
      <c r="B2" s="18" t="s">
        <v>29</v>
      </c>
      <c r="H2" s="19" t="s">
        <v>17</v>
      </c>
      <c r="I2" s="10"/>
      <c r="J2" s="34"/>
      <c r="K2" s="11"/>
      <c r="L2" s="34"/>
      <c r="M2" s="11"/>
      <c r="N2" s="34"/>
      <c r="O2" s="11"/>
    </row>
    <row r="3" spans="17:18" ht="12.75">
      <c r="Q3" s="35"/>
      <c r="R3" s="35"/>
    </row>
    <row r="4" spans="1:18" s="5" customFormat="1" ht="13.5" thickBot="1">
      <c r="A4" s="28" t="s">
        <v>30</v>
      </c>
      <c r="B4" s="21" t="s">
        <v>0</v>
      </c>
      <c r="C4" s="21" t="s">
        <v>1</v>
      </c>
      <c r="D4" s="31" t="s">
        <v>8</v>
      </c>
      <c r="E4" s="33" t="s">
        <v>20</v>
      </c>
      <c r="F4" s="31" t="s">
        <v>9</v>
      </c>
      <c r="G4" s="33" t="s">
        <v>21</v>
      </c>
      <c r="H4" s="31" t="s">
        <v>10</v>
      </c>
      <c r="I4" s="33" t="s">
        <v>22</v>
      </c>
      <c r="J4" s="31" t="s">
        <v>11</v>
      </c>
      <c r="K4" s="33" t="s">
        <v>23</v>
      </c>
      <c r="L4" s="31" t="s">
        <v>12</v>
      </c>
      <c r="M4" s="33" t="s">
        <v>25</v>
      </c>
      <c r="N4" s="31" t="s">
        <v>13</v>
      </c>
      <c r="O4" s="33" t="s">
        <v>26</v>
      </c>
      <c r="P4" s="31" t="s">
        <v>14</v>
      </c>
      <c r="Q4" s="37" t="s">
        <v>24</v>
      </c>
      <c r="R4" s="37" t="s">
        <v>32</v>
      </c>
    </row>
    <row r="5" spans="1:18" ht="12.75">
      <c r="A5" s="23">
        <f>ROW()-4</f>
        <v>1</v>
      </c>
      <c r="B5" s="13" t="str">
        <f>'Shooter Information'!B5</f>
        <v>Enid City Kid</v>
      </c>
      <c r="C5" s="13" t="str">
        <f>'Shooter Information'!C5</f>
        <v>FC</v>
      </c>
      <c r="D5" s="30">
        <f>+'Stage 1'!K4</f>
        <v>44.61</v>
      </c>
      <c r="E5" s="32">
        <f>+'Stage 1'!L4</f>
        <v>1</v>
      </c>
      <c r="F5" s="30">
        <f>+'Stage 2'!K4</f>
        <v>42.47</v>
      </c>
      <c r="G5" s="32">
        <f>+'Stage 2'!L4</f>
        <v>3</v>
      </c>
      <c r="H5" s="30">
        <f>+'Stage 3'!K4</f>
        <v>38.72</v>
      </c>
      <c r="I5" s="32">
        <f>+'Stage 3'!L4</f>
        <v>3</v>
      </c>
      <c r="J5" s="30">
        <f>+'Stage 4'!K4</f>
        <v>41.67</v>
      </c>
      <c r="K5" s="32">
        <f>+'Stage 4'!L4</f>
        <v>2</v>
      </c>
      <c r="L5" s="30">
        <f>+'Stage 5'!K4</f>
        <v>37.86</v>
      </c>
      <c r="M5" s="32">
        <f>+'Stage 5'!L4</f>
        <v>1</v>
      </c>
      <c r="N5" s="30">
        <f>+'Stage 6'!K4</f>
        <v>33.7</v>
      </c>
      <c r="O5" s="32">
        <f>+'Stage 6'!L4</f>
        <v>1</v>
      </c>
      <c r="P5" s="30">
        <f aca="true" t="shared" si="0" ref="P5:Q9">+D5+F5+H5+J5+L5+N5</f>
        <v>239.02999999999997</v>
      </c>
      <c r="Q5" s="25">
        <f t="shared" si="0"/>
        <v>11</v>
      </c>
      <c r="R5" s="26" t="str">
        <f>IF(SUM('Stage 1'!M4,'Stage 2'!M4,'Stage 3'!M4,'Stage 4'!M4,'Stage 5'!M4,'Stage 6'!M4)=0,"Yes","No")</f>
        <v>Yes</v>
      </c>
    </row>
    <row r="6" spans="1:18" ht="12.75">
      <c r="A6" s="23">
        <f>ROW()-4</f>
        <v>2</v>
      </c>
      <c r="B6" s="13" t="str">
        <f>'Shooter Information'!B6</f>
        <v>Cockroach</v>
      </c>
      <c r="C6" s="13" t="str">
        <f>'Shooter Information'!C6</f>
        <v>SS</v>
      </c>
      <c r="D6" s="30">
        <f>+'Stage 1'!K5</f>
        <v>57.78</v>
      </c>
      <c r="E6" s="32">
        <f>+'Stage 1'!L5</f>
        <v>3</v>
      </c>
      <c r="F6" s="30">
        <f>+'Stage 2'!K5</f>
        <v>40.32</v>
      </c>
      <c r="G6" s="32">
        <f>+'Stage 2'!L5</f>
        <v>1</v>
      </c>
      <c r="H6" s="30">
        <f>+'Stage 3'!K5</f>
        <v>35.84</v>
      </c>
      <c r="I6" s="32">
        <f>+'Stage 3'!L5</f>
        <v>2</v>
      </c>
      <c r="J6" s="30">
        <f>+'Stage 4'!K5</f>
        <v>35.620000000000005</v>
      </c>
      <c r="K6" s="32">
        <f>+'Stage 4'!L5</f>
        <v>1</v>
      </c>
      <c r="L6" s="30">
        <f>+'Stage 5'!K5</f>
        <v>58.52</v>
      </c>
      <c r="M6" s="32">
        <f>+'Stage 5'!L5</f>
        <v>2</v>
      </c>
      <c r="N6" s="30">
        <f>+'Stage 6'!K5</f>
        <v>42.9</v>
      </c>
      <c r="O6" s="32">
        <f>+'Stage 6'!L5</f>
        <v>2</v>
      </c>
      <c r="P6" s="30">
        <f t="shared" si="0"/>
        <v>270.98</v>
      </c>
      <c r="Q6" s="25">
        <f t="shared" si="0"/>
        <v>11</v>
      </c>
      <c r="R6" s="26" t="str">
        <f>IF(SUM('Stage 1'!M5,'Stage 2'!M5,'Stage 3'!M5,'Stage 4'!M5,'Stage 5'!M5,'Stage 6'!M5)=0,"Yes","No")</f>
        <v>No</v>
      </c>
    </row>
    <row r="7" spans="1:18" ht="12.75">
      <c r="A7" s="23">
        <f>ROW()-4</f>
        <v>3</v>
      </c>
      <c r="B7" s="13" t="str">
        <f>'Shooter Information'!B8</f>
        <v>Striker</v>
      </c>
      <c r="C7" s="13" t="str">
        <f>'Shooter Information'!C8</f>
        <v>T</v>
      </c>
      <c r="D7" s="30">
        <f>+'Stage 1'!K7</f>
        <v>51.79</v>
      </c>
      <c r="E7" s="32">
        <f>+'Stage 1'!L7</f>
        <v>2</v>
      </c>
      <c r="F7" s="30">
        <f>+'Stage 2'!K7</f>
        <v>42.08</v>
      </c>
      <c r="G7" s="32">
        <f>+'Stage 2'!L7</f>
        <v>2</v>
      </c>
      <c r="H7" s="30">
        <f>+'Stage 3'!K7</f>
        <v>32.59</v>
      </c>
      <c r="I7" s="32">
        <f>+'Stage 3'!L7</f>
        <v>1</v>
      </c>
      <c r="J7" s="30">
        <f>+'Stage 4'!K7</f>
        <v>42.83</v>
      </c>
      <c r="K7" s="32">
        <f>+'Stage 4'!L7</f>
        <v>3</v>
      </c>
      <c r="L7" s="30">
        <f>+'Stage 5'!K7</f>
        <v>67.17</v>
      </c>
      <c r="M7" s="32">
        <f>+'Stage 5'!L7</f>
        <v>3</v>
      </c>
      <c r="N7" s="30">
        <f>+'Stage 6'!K7</f>
        <v>51.62</v>
      </c>
      <c r="O7" s="32">
        <f>+'Stage 6'!L7</f>
        <v>3</v>
      </c>
      <c r="P7" s="30">
        <f t="shared" si="0"/>
        <v>288.08000000000004</v>
      </c>
      <c r="Q7" s="25">
        <f t="shared" si="0"/>
        <v>14</v>
      </c>
      <c r="R7" s="26" t="str">
        <f>IF(SUM('Stage 1'!M7,'Stage 2'!M7,'Stage 3'!M7,'Stage 4'!M7,'Stage 5'!M7,'Stage 6'!M7)=0,"Yes","No")</f>
        <v>No</v>
      </c>
    </row>
    <row r="8" spans="1:18" ht="12.75">
      <c r="A8" s="23">
        <f>ROW()-4</f>
        <v>4</v>
      </c>
      <c r="B8" s="13" t="str">
        <f>'Shooter Information'!B9</f>
        <v>Bay Ridge Kid</v>
      </c>
      <c r="C8" s="13" t="str">
        <f>'Shooter Information'!C9</f>
        <v>SS</v>
      </c>
      <c r="D8" s="30">
        <f>+'Stage 1'!K8</f>
        <v>62.58</v>
      </c>
      <c r="E8" s="32">
        <f>+'Stage 1'!L8</f>
        <v>4</v>
      </c>
      <c r="F8" s="30">
        <f>+'Stage 2'!K8</f>
        <v>62.37</v>
      </c>
      <c r="G8" s="32">
        <f>+'Stage 2'!L8</f>
        <v>4</v>
      </c>
      <c r="H8" s="30">
        <f>+'Stage 3'!K8</f>
        <v>49.3</v>
      </c>
      <c r="I8" s="32">
        <f>+'Stage 3'!L8</f>
        <v>4</v>
      </c>
      <c r="J8" s="30">
        <f>+'Stage 4'!K8</f>
        <v>49.65</v>
      </c>
      <c r="K8" s="32">
        <f>+'Stage 4'!L8</f>
        <v>4</v>
      </c>
      <c r="L8" s="30">
        <f>+'Stage 5'!K8</f>
        <v>89.19</v>
      </c>
      <c r="M8" s="32">
        <f>+'Stage 5'!L8</f>
        <v>5</v>
      </c>
      <c r="N8" s="30">
        <f>+'Stage 6'!K8</f>
        <v>52.03</v>
      </c>
      <c r="O8" s="32">
        <f>+'Stage 6'!L8</f>
        <v>4</v>
      </c>
      <c r="P8" s="30">
        <f t="shared" si="0"/>
        <v>365.12</v>
      </c>
      <c r="Q8" s="25">
        <f t="shared" si="0"/>
        <v>25</v>
      </c>
      <c r="R8" s="26" t="str">
        <f>IF(SUM('Stage 1'!M8,'Stage 2'!M8,'Stage 3'!M8,'Stage 4'!M8,'Stage 5'!M8,'Stage 6'!M8)=0,"Yes","No")</f>
        <v>No</v>
      </c>
    </row>
    <row r="9" spans="1:18" ht="12.75">
      <c r="A9" s="23">
        <f>ROW()-4</f>
        <v>5</v>
      </c>
      <c r="B9" s="13" t="str">
        <f>'Shooter Information'!B7</f>
        <v>Cotton Connie</v>
      </c>
      <c r="C9" s="13" t="str">
        <f>'Shooter Information'!C7</f>
        <v>L49</v>
      </c>
      <c r="D9" s="30">
        <f>+'Stage 1'!K6</f>
        <v>64.02000000000001</v>
      </c>
      <c r="E9" s="32">
        <f>+'Stage 1'!L6</f>
        <v>5</v>
      </c>
      <c r="F9" s="30">
        <f>+'Stage 2'!K6</f>
        <v>65.9</v>
      </c>
      <c r="G9" s="32">
        <f>+'Stage 2'!L6</f>
        <v>5</v>
      </c>
      <c r="H9" s="30">
        <f>+'Stage 3'!K6</f>
        <v>53.35</v>
      </c>
      <c r="I9" s="32">
        <f>+'Stage 3'!L6</f>
        <v>5</v>
      </c>
      <c r="J9" s="30">
        <f>+'Stage 4'!K6</f>
        <v>59.05</v>
      </c>
      <c r="K9" s="32">
        <f>+'Stage 4'!L6</f>
        <v>5</v>
      </c>
      <c r="L9" s="30">
        <f>+'Stage 5'!K6</f>
        <v>76.03</v>
      </c>
      <c r="M9" s="32">
        <f>+'Stage 5'!L6</f>
        <v>4</v>
      </c>
      <c r="N9" s="30">
        <f>+'Stage 6'!K6</f>
        <v>76.03</v>
      </c>
      <c r="O9" s="32">
        <f>+'Stage 6'!L6</f>
        <v>5</v>
      </c>
      <c r="P9" s="30">
        <f t="shared" si="0"/>
        <v>394.38</v>
      </c>
      <c r="Q9" s="25">
        <f t="shared" si="0"/>
        <v>29</v>
      </c>
      <c r="R9" s="26" t="str">
        <f>IF(SUM('Stage 1'!M6,'Stage 2'!M6,'Stage 3'!M6,'Stage 4'!M6,'Stage 5'!M6,'Stage 6'!M6)=0,"Yes","No")</f>
        <v>No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:IV1"/>
    </sheetView>
  </sheetViews>
  <sheetFormatPr defaultColWidth="9.140625" defaultRowHeight="12.75"/>
  <sheetData>
    <row r="2" ht="8.25" customHeight="1"/>
  </sheetData>
  <sheetProtection sheet="1" objects="1" scenarios="1"/>
  <printOptions/>
  <pageMargins left="0.75" right="0.75" top="1" bottom="1" header="0.5" footer="0.5"/>
  <pageSetup horizontalDpi="300" verticalDpi="300" orientation="landscape" r:id="rId3"/>
  <legacyDrawing r:id="rId2"/>
  <oleObjects>
    <oleObject progId="Word.Document.8" shapeId="118622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 Devil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Meekins</dc:creator>
  <cp:keywords/>
  <dc:description/>
  <cp:lastModifiedBy>Les Lillge</cp:lastModifiedBy>
  <cp:lastPrinted>2015-03-08T01:05:01Z</cp:lastPrinted>
  <dcterms:created xsi:type="dcterms:W3CDTF">2000-06-02T12:00:49Z</dcterms:created>
  <dcterms:modified xsi:type="dcterms:W3CDTF">2015-03-08T01:05:14Z</dcterms:modified>
  <cp:category/>
  <cp:version/>
  <cp:contentType/>
  <cp:contentStatus/>
</cp:coreProperties>
</file>