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tabRatio="905" activeTab="7"/>
  </bookViews>
  <sheets>
    <sheet name="Shooter Information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core Summary" sheetId="8" r:id="rId8"/>
  </sheets>
  <definedNames/>
  <calcPr fullCalcOnLoad="1"/>
</workbook>
</file>

<file path=xl/sharedStrings.xml><?xml version="1.0" encoding="utf-8"?>
<sst xmlns="http://schemas.openxmlformats.org/spreadsheetml/2006/main" count="154" uniqueCount="61">
  <si>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</si>
  <si>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</si>
  <si>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</si>
  <si>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</si>
  <si>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</si>
  <si>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</si>
  <si>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</si>
  <si>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</si>
  <si>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</si>
  <si>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</si>
  <si>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</si>
  <si>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</si>
  <si>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</si>
  <si>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</si>
  <si>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</si>
  <si>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</si>
  <si>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 xml:space="preserve">  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</si>
  <si>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</si>
  <si>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</si>
  <si>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</si>
  <si>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</si>
  <si>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</si>
  <si>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</si>
  <si>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</si>
  <si>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</si>
  <si>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</si>
  <si>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</si>
  <si>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</si>
  <si>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CAS SHOOTER INFORMATION</t>
  </si>
  <si>
    <t>CAS SCORE SHEET</t>
  </si>
  <si>
    <t>Finish</t>
  </si>
  <si>
    <t>10 Sec</t>
  </si>
  <si>
    <t>Penalties</t>
  </si>
  <si>
    <t>CAD</t>
  </si>
  <si>
    <t>SCORE SUMMARY SHEET</t>
  </si>
  <si>
    <t>Striker</t>
  </si>
  <si>
    <t>GF</t>
  </si>
  <si>
    <t>B. S. Walker</t>
  </si>
  <si>
    <t>FC</t>
  </si>
  <si>
    <t>Cockroach</t>
  </si>
  <si>
    <t>CB</t>
  </si>
  <si>
    <t>Cheyenne Cheryl</t>
  </si>
  <si>
    <t>LW</t>
  </si>
  <si>
    <t>Enid City Kid</t>
  </si>
  <si>
    <t>Potter County Kid</t>
  </si>
  <si>
    <t>Deadwood Doc</t>
  </si>
  <si>
    <t>S</t>
  </si>
  <si>
    <t>Cody Maverick</t>
  </si>
  <si>
    <t>D</t>
  </si>
  <si>
    <t>Jim Plinkerton</t>
  </si>
  <si>
    <t>Big Virginia Jim</t>
  </si>
  <si>
    <t>Windhorse Rider</t>
  </si>
  <si>
    <t>Justice Deadly</t>
  </si>
  <si>
    <t>C Bar</t>
  </si>
  <si>
    <t>Red Cavanaugh</t>
  </si>
  <si>
    <t>Justice Jack</t>
  </si>
  <si>
    <t>SS</t>
  </si>
  <si>
    <t>Kuba Kid</t>
  </si>
  <si>
    <t>Lefty Spurmaker</t>
  </si>
  <si>
    <t>Slip Hammer Spiv</t>
  </si>
  <si>
    <t>Sassy Shooting Sours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</si>
</sst>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&quot;$&quot;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center"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34" borderId="0" xfId="0" applyFont="1" applyFill="1" applyAlignment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" fontId="4" fillId="37" borderId="0" xfId="0" applyNumberFormat="1" applyFont="1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>
      <alignment horizontal="center"/>
    </xf>
    <xf numFmtId="1" fontId="0" fillId="37" borderId="0" xfId="0" applyNumberFormat="1" applyFill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167" fontId="3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57421875" style="2" customWidth="1"/>
    <col min="2" max="2" width="34.00390625" style="0" customWidth="1"/>
    <col min="3" max="3" width="6.28125" style="0" customWidth="1"/>
  </cols>
  <sheetData>
    <row r="1" ht="26.25" customHeight="1">
      <c r="B1" s="3" t="s">
        <v>28</v>
      </c>
    </row>
    <row r="2" spans="2:6" ht="20.25" customHeight="1">
      <c r="B2" s="28"/>
      <c r="C2" s="1"/>
      <c r="D2" s="37" t="s">
        <v>17</v>
      </c>
      <c r="E2" s="44">
        <v>41371</v>
      </c>
      <c r="F2" s="44"/>
    </row>
    <row r="4" spans="1:3" ht="12.75">
      <c r="A4" s="2" t="s">
        <v>18</v>
      </c>
      <c r="B4" s="4" t="s">
        <v>0</v>
      </c>
      <c r="C4" s="4" t="s">
        <v>1</v>
      </c>
    </row>
    <row r="5" spans="1:3" ht="12.75">
      <c r="A5" s="2">
        <f>ROW()-4</f>
        <v>1</v>
      </c>
      <c r="B5" s="17" t="s">
        <v>35</v>
      </c>
      <c r="C5" s="17" t="s">
        <v>36</v>
      </c>
    </row>
    <row r="6" spans="1:3" ht="12.75">
      <c r="A6" s="2">
        <f aca="true" t="shared" si="0" ref="A6:A22">ROW()-4</f>
        <v>2</v>
      </c>
      <c r="B6" s="17" t="s">
        <v>37</v>
      </c>
      <c r="C6" s="17" t="s">
        <v>38</v>
      </c>
    </row>
    <row r="7" spans="1:3" ht="12.75">
      <c r="A7" s="2">
        <f t="shared" si="0"/>
        <v>3</v>
      </c>
      <c r="B7" s="17" t="s">
        <v>39</v>
      </c>
      <c r="C7" s="17" t="s">
        <v>40</v>
      </c>
    </row>
    <row r="8" spans="1:3" ht="12.75">
      <c r="A8" s="2">
        <f t="shared" si="0"/>
        <v>4</v>
      </c>
      <c r="B8" s="17" t="s">
        <v>41</v>
      </c>
      <c r="C8" s="17" t="s">
        <v>42</v>
      </c>
    </row>
    <row r="9" spans="1:3" ht="12.75">
      <c r="A9" s="2">
        <f t="shared" si="0"/>
        <v>5</v>
      </c>
      <c r="B9" s="17" t="s">
        <v>43</v>
      </c>
      <c r="C9" s="17" t="s">
        <v>38</v>
      </c>
    </row>
    <row r="10" spans="1:3" ht="12.75">
      <c r="A10" s="2">
        <f t="shared" si="0"/>
        <v>6</v>
      </c>
      <c r="B10" s="17" t="s">
        <v>44</v>
      </c>
      <c r="C10" s="17" t="s">
        <v>36</v>
      </c>
    </row>
    <row r="11" spans="1:3" ht="12.75">
      <c r="A11" s="2">
        <f t="shared" si="0"/>
        <v>7</v>
      </c>
      <c r="B11" s="17" t="s">
        <v>45</v>
      </c>
      <c r="C11" s="17" t="s">
        <v>46</v>
      </c>
    </row>
    <row r="12" spans="1:3" ht="12.75">
      <c r="A12" s="2">
        <f t="shared" si="0"/>
        <v>8</v>
      </c>
      <c r="B12" s="17" t="s">
        <v>47</v>
      </c>
      <c r="C12" s="17" t="s">
        <v>48</v>
      </c>
    </row>
    <row r="13" spans="1:3" ht="12.75">
      <c r="A13" s="2">
        <f t="shared" si="0"/>
        <v>9</v>
      </c>
      <c r="B13" s="17" t="s">
        <v>49</v>
      </c>
      <c r="C13" s="17" t="s">
        <v>53</v>
      </c>
    </row>
    <row r="14" spans="1:3" ht="12.75">
      <c r="A14" s="2">
        <f t="shared" si="0"/>
        <v>10</v>
      </c>
      <c r="B14" s="17" t="s">
        <v>50</v>
      </c>
      <c r="C14" s="17">
        <v>49</v>
      </c>
    </row>
    <row r="15" spans="1:3" ht="12.75">
      <c r="A15" s="2">
        <f t="shared" si="0"/>
        <v>11</v>
      </c>
      <c r="B15" s="17" t="s">
        <v>51</v>
      </c>
      <c r="C15" s="17" t="s">
        <v>36</v>
      </c>
    </row>
    <row r="16" spans="1:3" ht="12.75">
      <c r="A16" s="2">
        <f t="shared" si="0"/>
        <v>12</v>
      </c>
      <c r="B16" s="17" t="s">
        <v>52</v>
      </c>
      <c r="C16" s="17" t="s">
        <v>53</v>
      </c>
    </row>
    <row r="17" spans="1:3" ht="12.75">
      <c r="A17" s="2">
        <f t="shared" si="0"/>
        <v>13</v>
      </c>
      <c r="B17" s="17" t="s">
        <v>54</v>
      </c>
      <c r="C17" s="17" t="s">
        <v>48</v>
      </c>
    </row>
    <row r="18" spans="1:3" ht="12.75">
      <c r="A18" s="2">
        <f t="shared" si="0"/>
        <v>14</v>
      </c>
      <c r="B18" s="17" t="s">
        <v>55</v>
      </c>
      <c r="C18" s="17" t="s">
        <v>56</v>
      </c>
    </row>
    <row r="19" spans="1:3" ht="12.75">
      <c r="A19" s="2">
        <f t="shared" si="0"/>
        <v>15</v>
      </c>
      <c r="B19" s="17" t="s">
        <v>57</v>
      </c>
      <c r="C19" s="17" t="s">
        <v>48</v>
      </c>
    </row>
    <row r="20" spans="1:3" ht="12.75">
      <c r="A20" s="2">
        <f t="shared" si="0"/>
        <v>16</v>
      </c>
      <c r="B20" s="17" t="s">
        <v>58</v>
      </c>
      <c r="C20" s="17">
        <v>49</v>
      </c>
    </row>
    <row r="21" spans="1:3" ht="12.75">
      <c r="A21" s="2">
        <f t="shared" si="0"/>
        <v>17</v>
      </c>
      <c r="B21" s="17" t="s">
        <v>59</v>
      </c>
      <c r="C21" s="17">
        <v>49</v>
      </c>
    </row>
    <row r="22" spans="1:3" ht="12.75">
      <c r="A22" s="2">
        <f t="shared" si="0"/>
        <v>18</v>
      </c>
      <c r="B22" s="17" t="s">
        <v>60</v>
      </c>
      <c r="C22" s="17">
        <v>49</v>
      </c>
    </row>
  </sheetData>
  <sheetProtection/>
  <mergeCells count="1">
    <mergeCell ref="E2:F2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D23" sqref="D23"/>
    </sheetView>
  </sheetViews>
  <sheetFormatPr defaultColWidth="9.140625" defaultRowHeight="12.75"/>
  <cols>
    <col min="1" max="1" width="7.7109375" style="0" customWidth="1"/>
    <col min="2" max="2" width="24.7109375" style="0" customWidth="1"/>
    <col min="3" max="3" width="5.7109375" style="0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0" customWidth="1"/>
    <col min="13" max="13" width="9.140625" style="24" customWidth="1"/>
  </cols>
  <sheetData>
    <row r="1" spans="2:13" s="5" customFormat="1" ht="25.5" customHeight="1">
      <c r="B1" s="6" t="s">
        <v>29</v>
      </c>
      <c r="D1" s="10" t="s">
        <v>15</v>
      </c>
      <c r="E1" s="44">
        <f>'Shooter Information'!$E$2</f>
        <v>41371</v>
      </c>
      <c r="F1" s="44"/>
      <c r="G1" s="12"/>
      <c r="H1" s="12"/>
      <c r="I1" s="12"/>
      <c r="J1" s="12"/>
      <c r="M1" s="6"/>
    </row>
    <row r="2" ht="19.5" customHeight="1">
      <c r="B2" s="7" t="s">
        <v>8</v>
      </c>
    </row>
    <row r="3" spans="1:13" ht="18" customHeight="1">
      <c r="A3" s="20" t="s">
        <v>18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9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23">
        <v>1</v>
      </c>
      <c r="E4" s="15">
        <v>28.66</v>
      </c>
      <c r="F4" s="15"/>
      <c r="G4" s="23"/>
      <c r="H4" s="15"/>
      <c r="I4" s="15"/>
      <c r="J4" s="15"/>
      <c r="K4" s="8">
        <f>(D4*5)+E4-F4+(G4*10)+(H4*30)+(I4*999)+(J4*999.99)</f>
        <v>33.66</v>
      </c>
      <c r="L4" s="8">
        <f>RANK(K4,K4:K21,1)</f>
        <v>10</v>
      </c>
      <c r="M4" s="25">
        <f aca="true" t="shared" si="0" ref="M4:M21">(SUM(D4+G4+H4+I4+J4))</f>
        <v>1</v>
      </c>
    </row>
    <row r="5" spans="1:13" ht="12.75">
      <c r="A5" s="2">
        <f aca="true" t="shared" si="1" ref="A5:A21">ROW()-3</f>
        <v>2</v>
      </c>
      <c r="B5" s="8" t="str">
        <f>'Shooter Information'!B6</f>
        <v>B. S. Walker</v>
      </c>
      <c r="C5" s="8" t="str">
        <f>'Shooter Information'!C6</f>
        <v>FC</v>
      </c>
      <c r="D5" s="15"/>
      <c r="E5" s="15">
        <v>30.71</v>
      </c>
      <c r="F5" s="15"/>
      <c r="G5" s="15">
        <v>1</v>
      </c>
      <c r="H5" s="15"/>
      <c r="I5" s="15"/>
      <c r="J5" s="15"/>
      <c r="K5" s="8">
        <f aca="true" t="shared" si="2" ref="K5:K21">(D5*5)+E5-F5+(G5*10)+(H5*30)+(I5*999)+(J5*999.99)</f>
        <v>40.71</v>
      </c>
      <c r="L5" s="8">
        <f>RANK(K5,K4:K21,1)</f>
        <v>14</v>
      </c>
      <c r="M5" s="25">
        <f t="shared" si="0"/>
        <v>1</v>
      </c>
    </row>
    <row r="6" spans="1:13" ht="12.75">
      <c r="A6" s="2">
        <f t="shared" si="1"/>
        <v>3</v>
      </c>
      <c r="B6" s="8" t="str">
        <f>'Shooter Information'!B7</f>
        <v>Cockroach</v>
      </c>
      <c r="C6" s="8" t="str">
        <f>'Shooter Information'!C7</f>
        <v>CB</v>
      </c>
      <c r="D6" s="15"/>
      <c r="E6" s="15">
        <v>28.33</v>
      </c>
      <c r="F6" s="15"/>
      <c r="G6" s="15"/>
      <c r="H6" s="15"/>
      <c r="I6" s="15"/>
      <c r="J6" s="15"/>
      <c r="K6" s="8">
        <f t="shared" si="2"/>
        <v>28.33</v>
      </c>
      <c r="L6" s="8">
        <f>RANK(K6,K4:K21,1)</f>
        <v>4</v>
      </c>
      <c r="M6" s="25">
        <f t="shared" si="0"/>
        <v>0</v>
      </c>
    </row>
    <row r="7" spans="1:13" ht="12.75">
      <c r="A7" s="2">
        <f t="shared" si="1"/>
        <v>4</v>
      </c>
      <c r="B7" s="8" t="str">
        <f>'Shooter Information'!B8</f>
        <v>Cheyenne Cheryl</v>
      </c>
      <c r="C7" s="8" t="str">
        <f>'Shooter Information'!C8</f>
        <v>LW</v>
      </c>
      <c r="D7" s="15">
        <v>1</v>
      </c>
      <c r="E7" s="15">
        <v>157.97</v>
      </c>
      <c r="F7" s="15"/>
      <c r="G7" s="15"/>
      <c r="H7" s="15"/>
      <c r="I7" s="15"/>
      <c r="J7" s="15"/>
      <c r="K7" s="8">
        <f t="shared" si="2"/>
        <v>162.97</v>
      </c>
      <c r="L7" s="8">
        <f>RANK(K7,K4:K21,1)</f>
        <v>18</v>
      </c>
      <c r="M7" s="25">
        <f t="shared" si="0"/>
        <v>1</v>
      </c>
    </row>
    <row r="8" spans="1:13" ht="12.75">
      <c r="A8" s="2">
        <f t="shared" si="1"/>
        <v>5</v>
      </c>
      <c r="B8" s="8" t="str">
        <f>'Shooter Information'!B9</f>
        <v>Enid City Kid</v>
      </c>
      <c r="C8" s="8" t="str">
        <f>'Shooter Information'!C9</f>
        <v>FC</v>
      </c>
      <c r="D8" s="15"/>
      <c r="E8" s="15">
        <v>33.44</v>
      </c>
      <c r="F8" s="15"/>
      <c r="G8" s="15"/>
      <c r="H8" s="15"/>
      <c r="I8" s="15"/>
      <c r="J8" s="15"/>
      <c r="K8" s="8">
        <f t="shared" si="2"/>
        <v>33.44</v>
      </c>
      <c r="L8" s="8">
        <f>RANK(K8,K4:K21,1)</f>
        <v>9</v>
      </c>
      <c r="M8" s="25">
        <f t="shared" si="0"/>
        <v>0</v>
      </c>
    </row>
    <row r="9" spans="1:13" ht="12.75">
      <c r="A9" s="2">
        <f t="shared" si="1"/>
        <v>6</v>
      </c>
      <c r="B9" s="8" t="str">
        <f>'Shooter Information'!B10</f>
        <v>Potter County Kid</v>
      </c>
      <c r="C9" s="8" t="str">
        <f>'Shooter Information'!C10</f>
        <v>GF</v>
      </c>
      <c r="D9" s="15"/>
      <c r="E9" s="15">
        <v>29.68</v>
      </c>
      <c r="F9" s="15"/>
      <c r="G9" s="15"/>
      <c r="H9" s="15"/>
      <c r="I9" s="15"/>
      <c r="J9" s="15"/>
      <c r="K9" s="8">
        <f t="shared" si="2"/>
        <v>29.68</v>
      </c>
      <c r="L9" s="8">
        <f>RANK(K9,K4:K21,1)</f>
        <v>6</v>
      </c>
      <c r="M9" s="25">
        <f t="shared" si="0"/>
        <v>0</v>
      </c>
    </row>
    <row r="10" spans="1:13" ht="12.75">
      <c r="A10" s="2">
        <f t="shared" si="1"/>
        <v>7</v>
      </c>
      <c r="B10" s="8" t="str">
        <f>'Shooter Information'!B11</f>
        <v>Deadwood Doc</v>
      </c>
      <c r="C10" s="8" t="str">
        <f>'Shooter Information'!C11</f>
        <v>S</v>
      </c>
      <c r="D10" s="15"/>
      <c r="E10" s="15">
        <v>55.03</v>
      </c>
      <c r="F10" s="15"/>
      <c r="G10" s="15"/>
      <c r="H10" s="15"/>
      <c r="I10" s="15"/>
      <c r="J10" s="15"/>
      <c r="K10" s="8">
        <f t="shared" si="2"/>
        <v>55.03</v>
      </c>
      <c r="L10" s="8">
        <f>RANK(K10,K4:K21,1)</f>
        <v>15</v>
      </c>
      <c r="M10" s="25">
        <f t="shared" si="0"/>
        <v>0</v>
      </c>
    </row>
    <row r="11" spans="1:13" ht="12.75">
      <c r="A11" s="2">
        <f t="shared" si="1"/>
        <v>8</v>
      </c>
      <c r="B11" s="8" t="str">
        <f>'Shooter Information'!B12</f>
        <v>Cody Maverick</v>
      </c>
      <c r="C11" s="8" t="str">
        <f>'Shooter Information'!C12</f>
        <v>D</v>
      </c>
      <c r="D11" s="15"/>
      <c r="E11" s="15">
        <v>29.87</v>
      </c>
      <c r="F11" s="15"/>
      <c r="G11" s="15"/>
      <c r="H11" s="15"/>
      <c r="I11" s="15"/>
      <c r="J11" s="15"/>
      <c r="K11" s="8">
        <f t="shared" si="2"/>
        <v>29.87</v>
      </c>
      <c r="L11" s="8">
        <f>RANK(K11,K4:K21,1)</f>
        <v>7</v>
      </c>
      <c r="M11" s="25">
        <f t="shared" si="0"/>
        <v>0</v>
      </c>
    </row>
    <row r="12" spans="1:13" ht="12.75">
      <c r="A12" s="2">
        <f t="shared" si="1"/>
        <v>9</v>
      </c>
      <c r="B12" s="8" t="str">
        <f>'Shooter Information'!B13</f>
        <v>Jim Plinkerton</v>
      </c>
      <c r="C12" s="8" t="str">
        <f>'Shooter Information'!C13</f>
        <v>C Bar</v>
      </c>
      <c r="D12" s="15">
        <v>6</v>
      </c>
      <c r="E12" s="15">
        <v>34.37</v>
      </c>
      <c r="F12" s="15"/>
      <c r="G12" s="15"/>
      <c r="H12" s="15"/>
      <c r="I12" s="15"/>
      <c r="J12" s="15"/>
      <c r="K12" s="8">
        <f t="shared" si="2"/>
        <v>64.37</v>
      </c>
      <c r="L12" s="8">
        <f>RANK(K12,K4:K21,1)</f>
        <v>16</v>
      </c>
      <c r="M12" s="25">
        <f t="shared" si="0"/>
        <v>6</v>
      </c>
    </row>
    <row r="13" spans="1:13" ht="12.75">
      <c r="A13" s="2">
        <f t="shared" si="1"/>
        <v>10</v>
      </c>
      <c r="B13" s="8" t="str">
        <f>'Shooter Information'!B14</f>
        <v>Big Virginia Jim</v>
      </c>
      <c r="C13" s="8">
        <f>'Shooter Information'!C14</f>
        <v>49</v>
      </c>
      <c r="D13" s="15">
        <v>6</v>
      </c>
      <c r="E13" s="15">
        <v>120.42</v>
      </c>
      <c r="F13" s="15"/>
      <c r="G13" s="15"/>
      <c r="H13" s="15"/>
      <c r="I13" s="15"/>
      <c r="J13" s="15"/>
      <c r="K13" s="8">
        <f t="shared" si="2"/>
        <v>150.42000000000002</v>
      </c>
      <c r="L13" s="8">
        <f>RANK(K13,K4:K21,1)</f>
        <v>17</v>
      </c>
      <c r="M13" s="25">
        <f t="shared" si="0"/>
        <v>6</v>
      </c>
    </row>
    <row r="14" spans="1:13" ht="12.75">
      <c r="A14" s="2">
        <f t="shared" si="1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33.99</v>
      </c>
      <c r="F14" s="15"/>
      <c r="G14" s="15"/>
      <c r="H14" s="15"/>
      <c r="I14" s="15"/>
      <c r="J14" s="15"/>
      <c r="K14" s="8">
        <f t="shared" si="2"/>
        <v>33.99</v>
      </c>
      <c r="L14" s="8">
        <f>RANK(K14,K4:K21,1)</f>
        <v>11</v>
      </c>
      <c r="M14" s="25">
        <f t="shared" si="0"/>
        <v>0</v>
      </c>
    </row>
    <row r="15" spans="1:13" ht="12.75">
      <c r="A15" s="2">
        <f t="shared" si="1"/>
        <v>12</v>
      </c>
      <c r="B15" s="8" t="str">
        <f>'Shooter Information'!B16</f>
        <v>Justice Deadly</v>
      </c>
      <c r="C15" s="8" t="str">
        <f>'Shooter Information'!C16</f>
        <v>C Bar</v>
      </c>
      <c r="D15" s="15"/>
      <c r="E15" s="15">
        <v>38.46</v>
      </c>
      <c r="F15" s="15"/>
      <c r="G15" s="15"/>
      <c r="H15" s="15"/>
      <c r="I15" s="15"/>
      <c r="J15" s="15"/>
      <c r="K15" s="8">
        <f t="shared" si="2"/>
        <v>38.46</v>
      </c>
      <c r="L15" s="8">
        <f>RANK(K15,K4:K21,1)</f>
        <v>13</v>
      </c>
      <c r="M15" s="25">
        <f t="shared" si="0"/>
        <v>0</v>
      </c>
    </row>
    <row r="16" spans="1:13" ht="12.75">
      <c r="A16" s="2">
        <f t="shared" si="1"/>
        <v>13</v>
      </c>
      <c r="B16" s="8" t="str">
        <f>'Shooter Information'!B17</f>
        <v>Red Cavanaugh</v>
      </c>
      <c r="C16" s="8" t="str">
        <f>'Shooter Information'!C17</f>
        <v>D</v>
      </c>
      <c r="D16" s="15"/>
      <c r="E16" s="15">
        <v>27.19</v>
      </c>
      <c r="F16" s="15"/>
      <c r="G16" s="15"/>
      <c r="H16" s="15"/>
      <c r="I16" s="15"/>
      <c r="J16" s="15"/>
      <c r="K16" s="8">
        <f t="shared" si="2"/>
        <v>27.19</v>
      </c>
      <c r="L16" s="8">
        <f>RANK(K16,K4:K21,1)</f>
        <v>1</v>
      </c>
      <c r="M16" s="25">
        <f t="shared" si="0"/>
        <v>0</v>
      </c>
    </row>
    <row r="17" spans="1:13" ht="12.75">
      <c r="A17" s="2">
        <f t="shared" si="1"/>
        <v>14</v>
      </c>
      <c r="B17" s="8" t="str">
        <f>'Shooter Information'!B18</f>
        <v>Justice Jack</v>
      </c>
      <c r="C17" s="8" t="str">
        <f>'Shooter Information'!C18</f>
        <v>SS</v>
      </c>
      <c r="D17" s="15"/>
      <c r="E17" s="15">
        <v>28.27</v>
      </c>
      <c r="F17" s="15"/>
      <c r="G17" s="15"/>
      <c r="H17" s="15"/>
      <c r="I17" s="15"/>
      <c r="J17" s="15"/>
      <c r="K17" s="8">
        <f t="shared" si="2"/>
        <v>28.27</v>
      </c>
      <c r="L17" s="8">
        <f>RANK(K17,K4:K21,1)</f>
        <v>3</v>
      </c>
      <c r="M17" s="25">
        <f t="shared" si="0"/>
        <v>0</v>
      </c>
    </row>
    <row r="18" spans="1:13" ht="12.75">
      <c r="A18" s="2">
        <f t="shared" si="1"/>
        <v>15</v>
      </c>
      <c r="B18" s="8" t="str">
        <f>'Shooter Information'!B19</f>
        <v>Kuba Kid</v>
      </c>
      <c r="C18" s="8" t="str">
        <f>'Shooter Information'!C19</f>
        <v>D</v>
      </c>
      <c r="D18" s="15"/>
      <c r="E18" s="15">
        <v>28.85</v>
      </c>
      <c r="F18" s="15"/>
      <c r="G18" s="15"/>
      <c r="H18" s="15"/>
      <c r="I18" s="15"/>
      <c r="J18" s="15"/>
      <c r="K18" s="8">
        <f t="shared" si="2"/>
        <v>28.85</v>
      </c>
      <c r="L18" s="8">
        <f>RANK(K18,K4:K21,1)</f>
        <v>5</v>
      </c>
      <c r="M18" s="25">
        <f t="shared" si="0"/>
        <v>0</v>
      </c>
    </row>
    <row r="19" spans="1:13" ht="12.75">
      <c r="A19" s="2">
        <f t="shared" si="1"/>
        <v>16</v>
      </c>
      <c r="B19" s="8" t="str">
        <f>'Shooter Information'!B20</f>
        <v>Lefty Spurmaker</v>
      </c>
      <c r="C19" s="8">
        <f>'Shooter Information'!C20</f>
        <v>49</v>
      </c>
      <c r="D19" s="15"/>
      <c r="E19" s="15">
        <v>35.43</v>
      </c>
      <c r="F19" s="15"/>
      <c r="G19" s="15"/>
      <c r="H19" s="15"/>
      <c r="I19" s="15"/>
      <c r="J19" s="15"/>
      <c r="K19" s="8">
        <f t="shared" si="2"/>
        <v>35.43</v>
      </c>
      <c r="L19" s="8">
        <f>RANK(K19,K4:K21,1)</f>
        <v>12</v>
      </c>
      <c r="M19" s="25">
        <f t="shared" si="0"/>
        <v>0</v>
      </c>
    </row>
    <row r="20" spans="1:13" ht="12.75">
      <c r="A20" s="2">
        <f t="shared" si="1"/>
        <v>17</v>
      </c>
      <c r="B20" s="8" t="str">
        <f>'Shooter Information'!B21</f>
        <v>Slip Hammer Spiv</v>
      </c>
      <c r="C20" s="8">
        <f>'Shooter Information'!C21</f>
        <v>49</v>
      </c>
      <c r="D20" s="15"/>
      <c r="E20" s="15">
        <v>32.91</v>
      </c>
      <c r="F20" s="15"/>
      <c r="G20" s="15"/>
      <c r="H20" s="15"/>
      <c r="I20" s="15"/>
      <c r="J20" s="15"/>
      <c r="K20" s="8">
        <f t="shared" si="2"/>
        <v>32.91</v>
      </c>
      <c r="L20" s="8">
        <f>RANK(K20,K4:K21,1)</f>
        <v>8</v>
      </c>
      <c r="M20" s="25">
        <f t="shared" si="0"/>
        <v>0</v>
      </c>
    </row>
    <row r="21" spans="1:13" ht="12.75">
      <c r="A21" s="2">
        <f t="shared" si="1"/>
        <v>18</v>
      </c>
      <c r="B21" s="8" t="str">
        <f>'Shooter Information'!B22</f>
        <v>Sassy Shooting Sours</v>
      </c>
      <c r="C21" s="8">
        <f>'Shooter Information'!C22</f>
        <v>49</v>
      </c>
      <c r="D21" s="15"/>
      <c r="E21" s="15">
        <v>27.33</v>
      </c>
      <c r="F21" s="15"/>
      <c r="G21" s="15"/>
      <c r="H21" s="15"/>
      <c r="I21" s="15"/>
      <c r="J21" s="15"/>
      <c r="K21" s="8">
        <f t="shared" si="2"/>
        <v>27.33</v>
      </c>
      <c r="L21" s="8">
        <f>RANK(K21,K4:K21,1)</f>
        <v>2</v>
      </c>
      <c r="M21" s="25">
        <f t="shared" si="0"/>
        <v>0</v>
      </c>
    </row>
  </sheetData>
  <sheetProtection/>
  <mergeCells count="1">
    <mergeCell ref="E1:F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E24" sqref="E24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41371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9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>
        <v>8</v>
      </c>
      <c r="E4" s="15">
        <v>22.19</v>
      </c>
      <c r="F4" s="15"/>
      <c r="G4" s="15"/>
      <c r="H4" s="15"/>
      <c r="I4" s="15"/>
      <c r="J4" s="15"/>
      <c r="K4" s="8">
        <f>(D4*5)+E4-F4+(G4*10)+(H4*30)+(I4*999)+(J4*999.99)</f>
        <v>62.19</v>
      </c>
      <c r="L4" s="8">
        <f>RANK(K4,K4:K21,1)</f>
        <v>16</v>
      </c>
      <c r="M4" s="25">
        <f>(SUM(D4+G4+H4+I4+J4))</f>
        <v>8</v>
      </c>
    </row>
    <row r="5" spans="1:13" ht="12.75">
      <c r="A5" s="2">
        <f aca="true" t="shared" si="0" ref="A5:A21">ROW()-3</f>
        <v>2</v>
      </c>
      <c r="B5" s="8" t="str">
        <f>'Shooter Information'!B6</f>
        <v>B. S. Walker</v>
      </c>
      <c r="C5" s="8" t="str">
        <f>'Shooter Information'!C6</f>
        <v>FC</v>
      </c>
      <c r="D5" s="15"/>
      <c r="E5" s="15">
        <v>25.72</v>
      </c>
      <c r="F5" s="15"/>
      <c r="G5" s="15"/>
      <c r="H5" s="15"/>
      <c r="I5" s="15"/>
      <c r="J5" s="15"/>
      <c r="K5" s="8">
        <f aca="true" t="shared" si="1" ref="K5:K21">(D5*5)+E5-F5+(G5*10)+(H5*30)+(I5*999)+(J5*999.99)</f>
        <v>25.72</v>
      </c>
      <c r="L5" s="8">
        <f>RANK(K5,K4:K21,1)</f>
        <v>5</v>
      </c>
      <c r="M5" s="25">
        <f aca="true" t="shared" si="2" ref="M5:M21">(SUM(D5+G5+H5+I5+J5))</f>
        <v>0</v>
      </c>
    </row>
    <row r="6" spans="1:13" ht="12.75">
      <c r="A6" s="2">
        <f t="shared" si="0"/>
        <v>3</v>
      </c>
      <c r="B6" s="8" t="str">
        <f>'Shooter Information'!B7</f>
        <v>Cockroach</v>
      </c>
      <c r="C6" s="8" t="str">
        <f>'Shooter Information'!C7</f>
        <v>CB</v>
      </c>
      <c r="D6" s="15">
        <v>1</v>
      </c>
      <c r="E6" s="15">
        <v>27.15</v>
      </c>
      <c r="F6" s="15"/>
      <c r="G6" s="15">
        <v>1</v>
      </c>
      <c r="H6" s="15"/>
      <c r="I6" s="15"/>
      <c r="J6" s="15"/>
      <c r="K6" s="8">
        <f t="shared" si="1"/>
        <v>42.15</v>
      </c>
      <c r="L6" s="8">
        <f>RANK(K6,K4:K21,1)</f>
        <v>12</v>
      </c>
      <c r="M6" s="25">
        <f t="shared" si="2"/>
        <v>2</v>
      </c>
    </row>
    <row r="7" spans="1:13" ht="12.75">
      <c r="A7" s="2">
        <f t="shared" si="0"/>
        <v>4</v>
      </c>
      <c r="B7" s="8" t="str">
        <f>'Shooter Information'!B8</f>
        <v>Cheyenne Cheryl</v>
      </c>
      <c r="C7" s="8" t="str">
        <f>'Shooter Information'!C8</f>
        <v>LW</v>
      </c>
      <c r="D7" s="15">
        <v>2</v>
      </c>
      <c r="E7" s="15">
        <v>136.65</v>
      </c>
      <c r="F7" s="15"/>
      <c r="G7" s="15"/>
      <c r="H7" s="15"/>
      <c r="I7" s="15"/>
      <c r="J7" s="15"/>
      <c r="K7" s="8">
        <f t="shared" si="1"/>
        <v>146.65</v>
      </c>
      <c r="L7" s="8">
        <f>RANK(K7,K4:K21,1)</f>
        <v>18</v>
      </c>
      <c r="M7" s="25">
        <f t="shared" si="2"/>
        <v>2</v>
      </c>
    </row>
    <row r="8" spans="1:13" ht="12.75">
      <c r="A8" s="2">
        <f t="shared" si="0"/>
        <v>5</v>
      </c>
      <c r="B8" s="8" t="str">
        <f>'Shooter Information'!B9</f>
        <v>Enid City Kid</v>
      </c>
      <c r="C8" s="8" t="str">
        <f>'Shooter Information'!C9</f>
        <v>FC</v>
      </c>
      <c r="D8" s="15">
        <v>1</v>
      </c>
      <c r="E8" s="15">
        <v>29.94</v>
      </c>
      <c r="F8" s="15"/>
      <c r="G8" s="15"/>
      <c r="H8" s="15"/>
      <c r="I8" s="15"/>
      <c r="J8" s="15"/>
      <c r="K8" s="8">
        <f t="shared" si="1"/>
        <v>34.94</v>
      </c>
      <c r="L8" s="8">
        <f>RANK(K8,K4:K21,1)</f>
        <v>11</v>
      </c>
      <c r="M8" s="25">
        <f t="shared" si="2"/>
        <v>1</v>
      </c>
    </row>
    <row r="9" spans="1:13" ht="12.75">
      <c r="A9" s="2">
        <f t="shared" si="0"/>
        <v>6</v>
      </c>
      <c r="B9" s="8" t="str">
        <f>'Shooter Information'!B10</f>
        <v>Potter County Kid</v>
      </c>
      <c r="C9" s="8" t="str">
        <f>'Shooter Information'!C10</f>
        <v>GF</v>
      </c>
      <c r="D9" s="15"/>
      <c r="E9" s="15">
        <v>23.84</v>
      </c>
      <c r="F9" s="15"/>
      <c r="G9" s="15"/>
      <c r="H9" s="15"/>
      <c r="I9" s="15"/>
      <c r="J9" s="15"/>
      <c r="K9" s="8">
        <f t="shared" si="1"/>
        <v>23.84</v>
      </c>
      <c r="L9" s="8">
        <f>RANK(K9,K4:K21,1)</f>
        <v>2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Deadwood Doc</v>
      </c>
      <c r="C10" s="8" t="str">
        <f>'Shooter Information'!C11</f>
        <v>S</v>
      </c>
      <c r="D10" s="15"/>
      <c r="E10" s="15">
        <v>47.28</v>
      </c>
      <c r="F10" s="15"/>
      <c r="G10" s="15"/>
      <c r="H10" s="15"/>
      <c r="I10" s="15"/>
      <c r="J10" s="15"/>
      <c r="K10" s="8">
        <f t="shared" si="1"/>
        <v>47.28</v>
      </c>
      <c r="L10" s="8">
        <f>RANK(K10,K4:K21,1)</f>
        <v>13</v>
      </c>
      <c r="M10" s="25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Cody Maverick</v>
      </c>
      <c r="C11" s="8" t="str">
        <f>'Shooter Information'!C12</f>
        <v>D</v>
      </c>
      <c r="D11" s="15"/>
      <c r="E11" s="15">
        <v>25.47</v>
      </c>
      <c r="F11" s="15"/>
      <c r="G11" s="15"/>
      <c r="H11" s="15"/>
      <c r="I11" s="15"/>
      <c r="J11" s="15"/>
      <c r="K11" s="8">
        <f t="shared" si="1"/>
        <v>25.47</v>
      </c>
      <c r="L11" s="8">
        <f>RANK(K11,K4:K21,1)</f>
        <v>4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Jim Plinkerton</v>
      </c>
      <c r="C12" s="8" t="str">
        <f>'Shooter Information'!C13</f>
        <v>C Bar</v>
      </c>
      <c r="D12" s="15"/>
      <c r="E12" s="15">
        <v>34.04</v>
      </c>
      <c r="F12" s="15"/>
      <c r="G12" s="15"/>
      <c r="H12" s="15"/>
      <c r="I12" s="15"/>
      <c r="J12" s="15"/>
      <c r="K12" s="8">
        <f t="shared" si="1"/>
        <v>34.04</v>
      </c>
      <c r="L12" s="8">
        <f>RANK(K12,K4:K21,1)</f>
        <v>10</v>
      </c>
      <c r="M12" s="25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Big Virginia Jim</v>
      </c>
      <c r="C13" s="8">
        <f>'Shooter Information'!C14</f>
        <v>49</v>
      </c>
      <c r="D13" s="15">
        <v>1</v>
      </c>
      <c r="E13" s="15">
        <v>76.05</v>
      </c>
      <c r="F13" s="15"/>
      <c r="G13" s="15"/>
      <c r="H13" s="15"/>
      <c r="I13" s="15"/>
      <c r="J13" s="15"/>
      <c r="K13" s="8">
        <f t="shared" si="1"/>
        <v>81.05</v>
      </c>
      <c r="L13" s="8">
        <f>RANK(K13,K4:K21,1)</f>
        <v>17</v>
      </c>
      <c r="M13" s="25">
        <f t="shared" si="2"/>
        <v>1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27.59</v>
      </c>
      <c r="F14" s="15"/>
      <c r="G14" s="15"/>
      <c r="H14" s="15"/>
      <c r="I14" s="15"/>
      <c r="J14" s="15"/>
      <c r="K14" s="8">
        <f t="shared" si="1"/>
        <v>27.59</v>
      </c>
      <c r="L14" s="8">
        <f>RANK(K14,K4:K21,1)</f>
        <v>6</v>
      </c>
      <c r="M14" s="25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Justice Deadly</v>
      </c>
      <c r="C15" s="8" t="str">
        <f>'Shooter Information'!C16</f>
        <v>C Bar</v>
      </c>
      <c r="D15" s="15"/>
      <c r="E15" s="15">
        <v>31.57</v>
      </c>
      <c r="F15" s="15"/>
      <c r="G15" s="15"/>
      <c r="H15" s="15"/>
      <c r="I15" s="15"/>
      <c r="J15" s="15"/>
      <c r="K15" s="8">
        <f t="shared" si="1"/>
        <v>31.57</v>
      </c>
      <c r="L15" s="8">
        <f>RANK(K15,K4:K21,1)</f>
        <v>9</v>
      </c>
      <c r="M15" s="25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Red Cavanaugh</v>
      </c>
      <c r="C16" s="8" t="str">
        <f>'Shooter Information'!C17</f>
        <v>D</v>
      </c>
      <c r="D16" s="15"/>
      <c r="E16" s="15">
        <v>24.42</v>
      </c>
      <c r="F16" s="15"/>
      <c r="G16" s="15"/>
      <c r="H16" s="15"/>
      <c r="I16" s="15"/>
      <c r="J16" s="15"/>
      <c r="K16" s="8">
        <f t="shared" si="1"/>
        <v>24.42</v>
      </c>
      <c r="L16" s="8">
        <f>RANK(K16,K4:K21,1)</f>
        <v>3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Justice Jack</v>
      </c>
      <c r="C17" s="8" t="str">
        <f>'Shooter Information'!C18</f>
        <v>SS</v>
      </c>
      <c r="D17" s="15">
        <v>2</v>
      </c>
      <c r="E17" s="15">
        <v>32.5</v>
      </c>
      <c r="F17" s="15"/>
      <c r="G17" s="15">
        <v>1</v>
      </c>
      <c r="H17" s="15"/>
      <c r="I17" s="15"/>
      <c r="J17" s="15"/>
      <c r="K17" s="8">
        <f t="shared" si="1"/>
        <v>52.5</v>
      </c>
      <c r="L17" s="8">
        <f>RANK(K17,K4:K21,1)</f>
        <v>15</v>
      </c>
      <c r="M17" s="25">
        <f t="shared" si="2"/>
        <v>3</v>
      </c>
    </row>
    <row r="18" spans="1:13" ht="12.75">
      <c r="A18" s="2">
        <f t="shared" si="0"/>
        <v>15</v>
      </c>
      <c r="B18" s="8" t="str">
        <f>'Shooter Information'!B19</f>
        <v>Kuba Kid</v>
      </c>
      <c r="C18" s="8" t="str">
        <f>'Shooter Information'!C19</f>
        <v>D</v>
      </c>
      <c r="D18" s="15">
        <v>1</v>
      </c>
      <c r="E18" s="15">
        <v>26.23</v>
      </c>
      <c r="F18" s="15"/>
      <c r="G18" s="15"/>
      <c r="H18" s="15"/>
      <c r="I18" s="15"/>
      <c r="J18" s="15"/>
      <c r="K18" s="8">
        <f t="shared" si="1"/>
        <v>31.23</v>
      </c>
      <c r="L18" s="8">
        <f>RANK(K18,K4:K21,1)</f>
        <v>7</v>
      </c>
      <c r="M18" s="25">
        <f t="shared" si="2"/>
        <v>1</v>
      </c>
    </row>
    <row r="19" spans="1:13" ht="12.75">
      <c r="A19" s="2">
        <f t="shared" si="0"/>
        <v>16</v>
      </c>
      <c r="B19" s="8" t="str">
        <f>'Shooter Information'!B20</f>
        <v>Lefty Spurmaker</v>
      </c>
      <c r="C19" s="8">
        <f>'Shooter Information'!C20</f>
        <v>49</v>
      </c>
      <c r="D19" s="15"/>
      <c r="E19" s="15">
        <v>22.38</v>
      </c>
      <c r="F19" s="15"/>
      <c r="G19" s="15"/>
      <c r="H19" s="15"/>
      <c r="I19" s="15"/>
      <c r="J19" s="15"/>
      <c r="K19" s="8">
        <f t="shared" si="1"/>
        <v>22.38</v>
      </c>
      <c r="L19" s="8">
        <f>RANK(K19,K4:K21,1)</f>
        <v>1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Slip Hammer Spiv</v>
      </c>
      <c r="C20" s="8">
        <f>'Shooter Information'!C21</f>
        <v>49</v>
      </c>
      <c r="D20" s="15">
        <v>1</v>
      </c>
      <c r="E20" s="15">
        <v>44.69</v>
      </c>
      <c r="F20" s="15"/>
      <c r="G20" s="15"/>
      <c r="H20" s="15"/>
      <c r="I20" s="15"/>
      <c r="J20" s="15"/>
      <c r="K20" s="8">
        <f t="shared" si="1"/>
        <v>49.69</v>
      </c>
      <c r="L20" s="8">
        <f>RANK(K20,K4:K21,1)</f>
        <v>14</v>
      </c>
      <c r="M20" s="25">
        <f t="shared" si="2"/>
        <v>1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>
        <v>1</v>
      </c>
      <c r="E21" s="15">
        <v>26.35</v>
      </c>
      <c r="F21" s="15"/>
      <c r="G21" s="15"/>
      <c r="H21" s="15"/>
      <c r="I21" s="15"/>
      <c r="J21" s="15"/>
      <c r="K21" s="8">
        <f t="shared" si="1"/>
        <v>31.35</v>
      </c>
      <c r="L21" s="8">
        <f>RANK(K21,K4:K21,1)</f>
        <v>8</v>
      </c>
      <c r="M21" s="25">
        <f t="shared" si="2"/>
        <v>1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D23" sqref="D23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41371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10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>
        <v>7</v>
      </c>
      <c r="E4" s="15">
        <v>26.76</v>
      </c>
      <c r="F4" s="15"/>
      <c r="G4" s="15"/>
      <c r="H4" s="15"/>
      <c r="I4" s="15"/>
      <c r="J4" s="15"/>
      <c r="K4" s="8">
        <f>(D4*5)+E4-F4+(G4*10)+(H4*30)+(I4*999)+(J4*999.99)</f>
        <v>61.760000000000005</v>
      </c>
      <c r="L4" s="8">
        <f>RANK(K4,K4:K21,1)</f>
        <v>16</v>
      </c>
      <c r="M4" s="25">
        <f>(SUM(D4+G4+H4+I4+J4))</f>
        <v>7</v>
      </c>
    </row>
    <row r="5" spans="1:13" ht="12.75">
      <c r="A5" s="2">
        <f aca="true" t="shared" si="0" ref="A5:A21">ROW()-3</f>
        <v>2</v>
      </c>
      <c r="B5" s="8" t="str">
        <f>'Shooter Information'!B6</f>
        <v>B. S. Walker</v>
      </c>
      <c r="C5" s="8" t="str">
        <f>'Shooter Information'!C6</f>
        <v>FC</v>
      </c>
      <c r="D5" s="15"/>
      <c r="E5" s="15">
        <v>22.06</v>
      </c>
      <c r="F5" s="15"/>
      <c r="G5" s="15"/>
      <c r="H5" s="15"/>
      <c r="I5" s="15"/>
      <c r="J5" s="15"/>
      <c r="K5" s="8">
        <f aca="true" t="shared" si="1" ref="K5:K21">(D5*5)+E5-F5+(G5*10)+(H5*30)+(I5*999)+(J5*999.99)</f>
        <v>22.06</v>
      </c>
      <c r="L5" s="8">
        <f>RANK(K5,K4:K21,1)</f>
        <v>3</v>
      </c>
      <c r="M5" s="25">
        <f aca="true" t="shared" si="2" ref="M5:M21">(SUM(D5+G5+H5+I5+J5))</f>
        <v>0</v>
      </c>
    </row>
    <row r="6" spans="1:13" ht="12.75">
      <c r="A6" s="2">
        <f t="shared" si="0"/>
        <v>3</v>
      </c>
      <c r="B6" s="8" t="str">
        <f>'Shooter Information'!B7</f>
        <v>Cockroach</v>
      </c>
      <c r="C6" s="8" t="str">
        <f>'Shooter Information'!C7</f>
        <v>CB</v>
      </c>
      <c r="D6" s="15"/>
      <c r="E6" s="15">
        <v>20.15</v>
      </c>
      <c r="F6" s="15"/>
      <c r="G6" s="15"/>
      <c r="H6" s="15"/>
      <c r="I6" s="15"/>
      <c r="J6" s="15"/>
      <c r="K6" s="8">
        <f t="shared" si="1"/>
        <v>20.15</v>
      </c>
      <c r="L6" s="8">
        <f>RANK(K6,K4:K21,1)</f>
        <v>2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Cheyenne Cheryl</v>
      </c>
      <c r="C7" s="8" t="str">
        <f>'Shooter Information'!C8</f>
        <v>LW</v>
      </c>
      <c r="D7" s="15">
        <v>2</v>
      </c>
      <c r="E7" s="15">
        <v>105.55</v>
      </c>
      <c r="F7" s="15"/>
      <c r="G7" s="15"/>
      <c r="H7" s="15"/>
      <c r="I7" s="15"/>
      <c r="J7" s="15"/>
      <c r="K7" s="8">
        <f t="shared" si="1"/>
        <v>115.55</v>
      </c>
      <c r="L7" s="8">
        <f>RANK(K7,K4:K21,1)</f>
        <v>18</v>
      </c>
      <c r="M7" s="25">
        <f t="shared" si="2"/>
        <v>2</v>
      </c>
    </row>
    <row r="8" spans="1:13" ht="12.75">
      <c r="A8" s="2">
        <f t="shared" si="0"/>
        <v>5</v>
      </c>
      <c r="B8" s="8" t="str">
        <f>'Shooter Information'!B9</f>
        <v>Enid City Kid</v>
      </c>
      <c r="C8" s="8" t="str">
        <f>'Shooter Information'!C9</f>
        <v>FC</v>
      </c>
      <c r="D8" s="15"/>
      <c r="E8" s="15">
        <v>23.99</v>
      </c>
      <c r="F8" s="15"/>
      <c r="G8" s="15"/>
      <c r="H8" s="15"/>
      <c r="I8" s="15"/>
      <c r="J8" s="15"/>
      <c r="K8" s="8">
        <f t="shared" si="1"/>
        <v>23.99</v>
      </c>
      <c r="L8" s="8">
        <f>RANK(K8,K4:K21,1)</f>
        <v>7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Potter County Kid</v>
      </c>
      <c r="C9" s="8" t="str">
        <f>'Shooter Information'!C10</f>
        <v>GF</v>
      </c>
      <c r="D9" s="15"/>
      <c r="E9" s="15">
        <v>22.47</v>
      </c>
      <c r="F9" s="15"/>
      <c r="G9" s="15"/>
      <c r="H9" s="15"/>
      <c r="I9" s="15"/>
      <c r="J9" s="15"/>
      <c r="K9" s="8">
        <f t="shared" si="1"/>
        <v>22.47</v>
      </c>
      <c r="L9" s="8">
        <f>RANK(K9,K4:K21,1)</f>
        <v>5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Deadwood Doc</v>
      </c>
      <c r="C10" s="8" t="str">
        <f>'Shooter Information'!C11</f>
        <v>S</v>
      </c>
      <c r="D10" s="15"/>
      <c r="E10" s="15">
        <v>44.18</v>
      </c>
      <c r="F10" s="15"/>
      <c r="G10" s="15"/>
      <c r="H10" s="15"/>
      <c r="I10" s="15"/>
      <c r="J10" s="15"/>
      <c r="K10" s="8">
        <f t="shared" si="1"/>
        <v>44.18</v>
      </c>
      <c r="L10" s="8">
        <f>RANK(K10,K4:K21,1)</f>
        <v>13</v>
      </c>
      <c r="M10" s="25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Cody Maverick</v>
      </c>
      <c r="C11" s="8" t="str">
        <f>'Shooter Information'!C12</f>
        <v>D</v>
      </c>
      <c r="D11" s="15">
        <v>1</v>
      </c>
      <c r="E11" s="15">
        <v>29.69</v>
      </c>
      <c r="F11" s="15"/>
      <c r="G11" s="15"/>
      <c r="H11" s="15"/>
      <c r="I11" s="15"/>
      <c r="J11" s="15"/>
      <c r="K11" s="8">
        <f t="shared" si="1"/>
        <v>34.69</v>
      </c>
      <c r="L11" s="8">
        <f>RANK(K11,K4:K21,1)</f>
        <v>12</v>
      </c>
      <c r="M11" s="25">
        <f t="shared" si="2"/>
        <v>1</v>
      </c>
    </row>
    <row r="12" spans="1:13" ht="12.75">
      <c r="A12" s="2">
        <f t="shared" si="0"/>
        <v>9</v>
      </c>
      <c r="B12" s="8" t="str">
        <f>'Shooter Information'!B13</f>
        <v>Jim Plinkerton</v>
      </c>
      <c r="C12" s="8" t="str">
        <f>'Shooter Information'!C13</f>
        <v>C Bar</v>
      </c>
      <c r="D12" s="15">
        <v>5</v>
      </c>
      <c r="E12" s="15">
        <v>35.41</v>
      </c>
      <c r="F12" s="15"/>
      <c r="G12" s="15"/>
      <c r="H12" s="15"/>
      <c r="I12" s="15"/>
      <c r="J12" s="15"/>
      <c r="K12" s="8">
        <f t="shared" si="1"/>
        <v>60.41</v>
      </c>
      <c r="L12" s="8">
        <f>RANK(K12,K4:K21,1)</f>
        <v>15</v>
      </c>
      <c r="M12" s="25">
        <f t="shared" si="2"/>
        <v>5</v>
      </c>
    </row>
    <row r="13" spans="1:13" ht="12.75">
      <c r="A13" s="2">
        <f t="shared" si="0"/>
        <v>10</v>
      </c>
      <c r="B13" s="8" t="str">
        <f>'Shooter Information'!B14</f>
        <v>Big Virginia Jim</v>
      </c>
      <c r="C13" s="8">
        <f>'Shooter Information'!C14</f>
        <v>49</v>
      </c>
      <c r="D13" s="15">
        <v>2</v>
      </c>
      <c r="E13" s="15">
        <v>60.07</v>
      </c>
      <c r="F13" s="15"/>
      <c r="G13" s="15"/>
      <c r="H13" s="15"/>
      <c r="I13" s="15"/>
      <c r="J13" s="15"/>
      <c r="K13" s="8">
        <f t="shared" si="1"/>
        <v>70.07</v>
      </c>
      <c r="L13" s="8">
        <f>RANK(K13,K4:K21,1)</f>
        <v>17</v>
      </c>
      <c r="M13" s="25">
        <f t="shared" si="2"/>
        <v>2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26.62</v>
      </c>
      <c r="F14" s="15"/>
      <c r="G14" s="15"/>
      <c r="H14" s="15"/>
      <c r="I14" s="15"/>
      <c r="J14" s="15"/>
      <c r="K14" s="8">
        <f t="shared" si="1"/>
        <v>26.62</v>
      </c>
      <c r="L14" s="8">
        <f>RANK(K14,K4:K21,1)</f>
        <v>9</v>
      </c>
      <c r="M14" s="25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Justice Deadly</v>
      </c>
      <c r="C15" s="8" t="str">
        <f>'Shooter Information'!C16</f>
        <v>C Bar</v>
      </c>
      <c r="D15" s="15">
        <v>2</v>
      </c>
      <c r="E15" s="15">
        <v>35.49</v>
      </c>
      <c r="F15" s="15"/>
      <c r="G15" s="15"/>
      <c r="H15" s="15"/>
      <c r="I15" s="15"/>
      <c r="J15" s="15"/>
      <c r="K15" s="8">
        <f t="shared" si="1"/>
        <v>45.49</v>
      </c>
      <c r="L15" s="8">
        <f>RANK(K15,K4:K21,1)</f>
        <v>14</v>
      </c>
      <c r="M15" s="25">
        <f t="shared" si="2"/>
        <v>2</v>
      </c>
    </row>
    <row r="16" spans="1:13" ht="12.75">
      <c r="A16" s="2">
        <f t="shared" si="0"/>
        <v>13</v>
      </c>
      <c r="B16" s="8" t="str">
        <f>'Shooter Information'!B17</f>
        <v>Red Cavanaugh</v>
      </c>
      <c r="C16" s="8" t="str">
        <f>'Shooter Information'!C17</f>
        <v>D</v>
      </c>
      <c r="D16" s="15"/>
      <c r="E16" s="15">
        <v>22.06</v>
      </c>
      <c r="F16" s="15"/>
      <c r="G16" s="15"/>
      <c r="H16" s="15"/>
      <c r="I16" s="15"/>
      <c r="J16" s="15"/>
      <c r="K16" s="8">
        <f t="shared" si="1"/>
        <v>22.06</v>
      </c>
      <c r="L16" s="8">
        <f>RANK(K16,K4:K21,1)</f>
        <v>3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Justice Jack</v>
      </c>
      <c r="C17" s="8" t="str">
        <f>'Shooter Information'!C18</f>
        <v>SS</v>
      </c>
      <c r="D17" s="15">
        <v>1</v>
      </c>
      <c r="E17" s="15">
        <v>23.8</v>
      </c>
      <c r="F17" s="15"/>
      <c r="G17" s="15"/>
      <c r="H17" s="15"/>
      <c r="I17" s="15"/>
      <c r="J17" s="15"/>
      <c r="K17" s="8">
        <f t="shared" si="1"/>
        <v>28.8</v>
      </c>
      <c r="L17" s="8">
        <f>RANK(K17,K4:K21,1)</f>
        <v>10</v>
      </c>
      <c r="M17" s="25">
        <f t="shared" si="2"/>
        <v>1</v>
      </c>
    </row>
    <row r="18" spans="1:13" ht="12.75">
      <c r="A18" s="2">
        <f t="shared" si="0"/>
        <v>15</v>
      </c>
      <c r="B18" s="8" t="str">
        <f>'Shooter Information'!B19</f>
        <v>Kuba Kid</v>
      </c>
      <c r="C18" s="8" t="str">
        <f>'Shooter Information'!C19</f>
        <v>D</v>
      </c>
      <c r="D18" s="15"/>
      <c r="E18" s="15">
        <v>29.46</v>
      </c>
      <c r="F18" s="15"/>
      <c r="G18" s="15"/>
      <c r="H18" s="15"/>
      <c r="I18" s="15"/>
      <c r="J18" s="15"/>
      <c r="K18" s="8">
        <f t="shared" si="1"/>
        <v>29.46</v>
      </c>
      <c r="L18" s="8">
        <f>RANK(K18,K4:K21,1)</f>
        <v>11</v>
      </c>
      <c r="M18" s="25">
        <f t="shared" si="2"/>
        <v>0</v>
      </c>
    </row>
    <row r="19" spans="1:13" ht="12.75">
      <c r="A19" s="2">
        <f t="shared" si="0"/>
        <v>16</v>
      </c>
      <c r="B19" s="8" t="str">
        <f>'Shooter Information'!B20</f>
        <v>Lefty Spurmaker</v>
      </c>
      <c r="C19" s="8">
        <f>'Shooter Information'!C20</f>
        <v>49</v>
      </c>
      <c r="D19" s="15"/>
      <c r="E19" s="15">
        <v>18.86</v>
      </c>
      <c r="F19" s="15"/>
      <c r="G19" s="15"/>
      <c r="H19" s="15"/>
      <c r="I19" s="15"/>
      <c r="J19" s="15"/>
      <c r="K19" s="8">
        <f t="shared" si="1"/>
        <v>18.86</v>
      </c>
      <c r="L19" s="8">
        <f>RANK(K19,K4:K21,1)</f>
        <v>1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Slip Hammer Spiv</v>
      </c>
      <c r="C20" s="8">
        <f>'Shooter Information'!C21</f>
        <v>49</v>
      </c>
      <c r="D20" s="15"/>
      <c r="E20" s="15">
        <v>26.01</v>
      </c>
      <c r="F20" s="15"/>
      <c r="G20" s="15"/>
      <c r="H20" s="15"/>
      <c r="I20" s="15"/>
      <c r="J20" s="15"/>
      <c r="K20" s="8">
        <f t="shared" si="1"/>
        <v>26.01</v>
      </c>
      <c r="L20" s="8">
        <f>RANK(K20,K4:K21,1)</f>
        <v>8</v>
      </c>
      <c r="M20" s="25">
        <f t="shared" si="2"/>
        <v>0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/>
      <c r="E21" s="15">
        <v>23.31</v>
      </c>
      <c r="F21" s="15"/>
      <c r="G21" s="15"/>
      <c r="H21" s="15"/>
      <c r="I21" s="15"/>
      <c r="J21" s="15"/>
      <c r="K21" s="8">
        <f t="shared" si="1"/>
        <v>23.31</v>
      </c>
      <c r="L21" s="8">
        <f>RANK(K21,K4:K21,1)</f>
        <v>6</v>
      </c>
      <c r="M21" s="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D23" sqref="D23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41371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11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>
        <v>1</v>
      </c>
      <c r="E4" s="15">
        <v>34.35</v>
      </c>
      <c r="F4" s="15"/>
      <c r="G4" s="15"/>
      <c r="H4" s="15"/>
      <c r="I4" s="15"/>
      <c r="J4" s="15"/>
      <c r="K4" s="8">
        <f>(D4*5)+E4-F4+(G4*10)+(H4*30)+(I4*999)+(J4*999.99)</f>
        <v>39.35</v>
      </c>
      <c r="L4" s="8">
        <f>RANK(K4,K4:K21,1)</f>
        <v>10</v>
      </c>
      <c r="M4" s="25">
        <f>(SUM(D4+G4+H4+I4+J4))</f>
        <v>1</v>
      </c>
    </row>
    <row r="5" spans="1:13" ht="12.75">
      <c r="A5" s="2">
        <f aca="true" t="shared" si="0" ref="A5:A21">ROW()-3</f>
        <v>2</v>
      </c>
      <c r="B5" s="8" t="str">
        <f>'Shooter Information'!B6</f>
        <v>B. S. Walker</v>
      </c>
      <c r="C5" s="8" t="str">
        <f>'Shooter Information'!C6</f>
        <v>FC</v>
      </c>
      <c r="D5" s="15">
        <v>1</v>
      </c>
      <c r="E5" s="15">
        <v>31.28</v>
      </c>
      <c r="F5" s="15"/>
      <c r="G5" s="15">
        <v>1</v>
      </c>
      <c r="H5" s="15"/>
      <c r="I5" s="15"/>
      <c r="J5" s="15"/>
      <c r="K5" s="8">
        <f aca="true" t="shared" si="1" ref="K5:K21">(D5*5)+E5-F5+(G5*10)+(H5*30)+(I5*999)+(J5*999.99)</f>
        <v>46.28</v>
      </c>
      <c r="L5" s="8">
        <f>RANK(K5,K4:K21,1)</f>
        <v>13</v>
      </c>
      <c r="M5" s="25">
        <f aca="true" t="shared" si="2" ref="M5:M21">(SUM(D5+G5+H5+I5+J5))</f>
        <v>2</v>
      </c>
    </row>
    <row r="6" spans="1:13" ht="12.75">
      <c r="A6" s="2">
        <f t="shared" si="0"/>
        <v>3</v>
      </c>
      <c r="B6" s="8" t="str">
        <f>'Shooter Information'!B7</f>
        <v>Cockroach</v>
      </c>
      <c r="C6" s="8" t="str">
        <f>'Shooter Information'!C7</f>
        <v>CB</v>
      </c>
      <c r="D6" s="15"/>
      <c r="E6" s="15">
        <v>26.16</v>
      </c>
      <c r="F6" s="15"/>
      <c r="G6" s="15"/>
      <c r="H6" s="15"/>
      <c r="I6" s="15"/>
      <c r="J6" s="15"/>
      <c r="K6" s="8">
        <f t="shared" si="1"/>
        <v>26.16</v>
      </c>
      <c r="L6" s="8">
        <f>RANK(K6,K4:K21,1)</f>
        <v>1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Cheyenne Cheryl</v>
      </c>
      <c r="C7" s="8" t="str">
        <f>'Shooter Information'!C8</f>
        <v>LW</v>
      </c>
      <c r="D7" s="15">
        <v>1</v>
      </c>
      <c r="E7" s="15">
        <v>100.8</v>
      </c>
      <c r="F7" s="15"/>
      <c r="G7" s="15"/>
      <c r="H7" s="15"/>
      <c r="I7" s="15"/>
      <c r="J7" s="15"/>
      <c r="K7" s="8">
        <f t="shared" si="1"/>
        <v>105.8</v>
      </c>
      <c r="L7" s="8">
        <f>RANK(K7,K4:K21,1)</f>
        <v>17</v>
      </c>
      <c r="M7" s="25">
        <f t="shared" si="2"/>
        <v>1</v>
      </c>
    </row>
    <row r="8" spans="1:13" ht="12.75">
      <c r="A8" s="2">
        <f t="shared" si="0"/>
        <v>5</v>
      </c>
      <c r="B8" s="8" t="str">
        <f>'Shooter Information'!B9</f>
        <v>Enid City Kid</v>
      </c>
      <c r="C8" s="8" t="str">
        <f>'Shooter Information'!C9</f>
        <v>FC</v>
      </c>
      <c r="D8" s="15"/>
      <c r="E8" s="15">
        <v>36.25</v>
      </c>
      <c r="F8" s="15"/>
      <c r="G8" s="15"/>
      <c r="H8" s="15"/>
      <c r="I8" s="15"/>
      <c r="J8" s="15"/>
      <c r="K8" s="8">
        <f t="shared" si="1"/>
        <v>36.25</v>
      </c>
      <c r="L8" s="8">
        <f>RANK(K8,K4:K21,1)</f>
        <v>8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Potter County Kid</v>
      </c>
      <c r="C9" s="8" t="str">
        <f>'Shooter Information'!C10</f>
        <v>GF</v>
      </c>
      <c r="D9" s="15"/>
      <c r="E9" s="15">
        <v>28.74</v>
      </c>
      <c r="F9" s="15"/>
      <c r="G9" s="15"/>
      <c r="H9" s="15"/>
      <c r="I9" s="15"/>
      <c r="J9" s="15"/>
      <c r="K9" s="8">
        <f t="shared" si="1"/>
        <v>28.74</v>
      </c>
      <c r="L9" s="8">
        <f>RANK(K9,K4:K21,1)</f>
        <v>3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Deadwood Doc</v>
      </c>
      <c r="C10" s="8" t="str">
        <f>'Shooter Information'!C11</f>
        <v>S</v>
      </c>
      <c r="D10" s="15">
        <v>3</v>
      </c>
      <c r="E10" s="15">
        <v>74.71</v>
      </c>
      <c r="F10" s="15"/>
      <c r="G10" s="15"/>
      <c r="H10" s="15"/>
      <c r="I10" s="15"/>
      <c r="J10" s="15"/>
      <c r="K10" s="8">
        <f t="shared" si="1"/>
        <v>89.71</v>
      </c>
      <c r="L10" s="8">
        <f>RANK(K10,K4:K21,1)</f>
        <v>16</v>
      </c>
      <c r="M10" s="25">
        <f t="shared" si="2"/>
        <v>3</v>
      </c>
    </row>
    <row r="11" spans="1:13" ht="12.75">
      <c r="A11" s="2">
        <f t="shared" si="0"/>
        <v>8</v>
      </c>
      <c r="B11" s="8" t="str">
        <f>'Shooter Information'!B12</f>
        <v>Cody Maverick</v>
      </c>
      <c r="C11" s="8" t="str">
        <f>'Shooter Information'!C12</f>
        <v>D</v>
      </c>
      <c r="D11" s="15"/>
      <c r="E11" s="15">
        <v>30.63</v>
      </c>
      <c r="F11" s="15"/>
      <c r="G11" s="15"/>
      <c r="H11" s="15"/>
      <c r="I11" s="15"/>
      <c r="J11" s="15"/>
      <c r="K11" s="8">
        <f t="shared" si="1"/>
        <v>30.63</v>
      </c>
      <c r="L11" s="8">
        <f>RANK(K11,K4:K21,1)</f>
        <v>5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Jim Plinkerton</v>
      </c>
      <c r="C12" s="8" t="str">
        <f>'Shooter Information'!C13</f>
        <v>C Bar</v>
      </c>
      <c r="D12" s="15"/>
      <c r="E12" s="15">
        <v>56.59</v>
      </c>
      <c r="F12" s="15"/>
      <c r="G12" s="15"/>
      <c r="H12" s="15"/>
      <c r="I12" s="15"/>
      <c r="J12" s="15"/>
      <c r="K12" s="8">
        <f t="shared" si="1"/>
        <v>56.59</v>
      </c>
      <c r="L12" s="8">
        <f>RANK(K12,K4:K21,1)</f>
        <v>15</v>
      </c>
      <c r="M12" s="25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Big Virginia Jim</v>
      </c>
      <c r="C13" s="8">
        <f>'Shooter Information'!C14</f>
        <v>49</v>
      </c>
      <c r="D13" s="15">
        <v>2</v>
      </c>
      <c r="E13" s="15">
        <v>88.62</v>
      </c>
      <c r="F13" s="15"/>
      <c r="G13" s="15">
        <v>1</v>
      </c>
      <c r="H13" s="15"/>
      <c r="I13" s="15"/>
      <c r="J13" s="15"/>
      <c r="K13" s="8">
        <f t="shared" si="1"/>
        <v>108.62</v>
      </c>
      <c r="L13" s="8">
        <f>RANK(K13,K4:K21,1)</f>
        <v>18</v>
      </c>
      <c r="M13" s="25">
        <f t="shared" si="2"/>
        <v>3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41.64</v>
      </c>
      <c r="F14" s="15"/>
      <c r="G14" s="15"/>
      <c r="H14" s="15"/>
      <c r="I14" s="15"/>
      <c r="J14" s="15"/>
      <c r="K14" s="8">
        <f t="shared" si="1"/>
        <v>41.64</v>
      </c>
      <c r="L14" s="8">
        <f>RANK(K14,K4:K21,1)</f>
        <v>11</v>
      </c>
      <c r="M14" s="25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Justice Deadly</v>
      </c>
      <c r="C15" s="8" t="str">
        <f>'Shooter Information'!C16</f>
        <v>C Bar</v>
      </c>
      <c r="D15" s="15"/>
      <c r="E15" s="15">
        <v>45.31</v>
      </c>
      <c r="F15" s="15"/>
      <c r="G15" s="15"/>
      <c r="H15" s="15"/>
      <c r="I15" s="15"/>
      <c r="J15" s="15"/>
      <c r="K15" s="8">
        <f t="shared" si="1"/>
        <v>45.31</v>
      </c>
      <c r="L15" s="8">
        <f>RANK(K15,K4:K21,1)</f>
        <v>12</v>
      </c>
      <c r="M15" s="25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Red Cavanaugh</v>
      </c>
      <c r="C16" s="8" t="str">
        <f>'Shooter Information'!C17</f>
        <v>D</v>
      </c>
      <c r="D16" s="15"/>
      <c r="E16" s="15">
        <v>28.89</v>
      </c>
      <c r="F16" s="15"/>
      <c r="G16" s="15"/>
      <c r="H16" s="15"/>
      <c r="I16" s="15"/>
      <c r="J16" s="15"/>
      <c r="K16" s="8">
        <f t="shared" si="1"/>
        <v>28.89</v>
      </c>
      <c r="L16" s="8">
        <f>RANK(K16,K4:K21,1)</f>
        <v>4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Justice Jack</v>
      </c>
      <c r="C17" s="8" t="str">
        <f>'Shooter Information'!C18</f>
        <v>SS</v>
      </c>
      <c r="D17" s="15"/>
      <c r="E17" s="15">
        <v>33.07</v>
      </c>
      <c r="F17" s="15"/>
      <c r="G17" s="15"/>
      <c r="H17" s="15"/>
      <c r="I17" s="15"/>
      <c r="J17" s="15"/>
      <c r="K17" s="8">
        <f t="shared" si="1"/>
        <v>33.07</v>
      </c>
      <c r="L17" s="8">
        <f>RANK(K17,K4:K21,1)</f>
        <v>6</v>
      </c>
      <c r="M17" s="25">
        <f t="shared" si="2"/>
        <v>0</v>
      </c>
    </row>
    <row r="18" spans="1:13" ht="12.75">
      <c r="A18" s="2">
        <f t="shared" si="0"/>
        <v>15</v>
      </c>
      <c r="B18" s="8" t="str">
        <f>'Shooter Information'!B19</f>
        <v>Kuba Kid</v>
      </c>
      <c r="C18" s="8" t="str">
        <f>'Shooter Information'!C19</f>
        <v>D</v>
      </c>
      <c r="D18" s="15"/>
      <c r="E18" s="15">
        <v>37.03</v>
      </c>
      <c r="F18" s="15"/>
      <c r="G18" s="15"/>
      <c r="H18" s="15"/>
      <c r="I18" s="15"/>
      <c r="J18" s="15"/>
      <c r="K18" s="8">
        <f t="shared" si="1"/>
        <v>37.03</v>
      </c>
      <c r="L18" s="8">
        <f>RANK(K18,K4:K21,1)</f>
        <v>9</v>
      </c>
      <c r="M18" s="25">
        <f t="shared" si="2"/>
        <v>0</v>
      </c>
    </row>
    <row r="19" spans="1:13" ht="12.75">
      <c r="A19" s="2">
        <f t="shared" si="0"/>
        <v>16</v>
      </c>
      <c r="B19" s="8" t="str">
        <f>'Shooter Information'!B20</f>
        <v>Lefty Spurmaker</v>
      </c>
      <c r="C19" s="8">
        <f>'Shooter Information'!C20</f>
        <v>49</v>
      </c>
      <c r="D19" s="15"/>
      <c r="E19" s="15">
        <v>26.63</v>
      </c>
      <c r="F19" s="15"/>
      <c r="G19" s="15"/>
      <c r="H19" s="15"/>
      <c r="I19" s="15"/>
      <c r="J19" s="15"/>
      <c r="K19" s="8">
        <f t="shared" si="1"/>
        <v>26.63</v>
      </c>
      <c r="L19" s="8">
        <f>RANK(K19,K4:K21,1)</f>
        <v>2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Slip Hammer Spiv</v>
      </c>
      <c r="C20" s="8">
        <f>'Shooter Information'!C21</f>
        <v>49</v>
      </c>
      <c r="D20" s="15"/>
      <c r="E20" s="15">
        <v>47.74</v>
      </c>
      <c r="F20" s="15"/>
      <c r="G20" s="15"/>
      <c r="H20" s="15"/>
      <c r="I20" s="15"/>
      <c r="J20" s="15"/>
      <c r="K20" s="8">
        <f t="shared" si="1"/>
        <v>47.74</v>
      </c>
      <c r="L20" s="8">
        <f>RANK(K20,K4:K21,1)</f>
        <v>14</v>
      </c>
      <c r="M20" s="25">
        <f t="shared" si="2"/>
        <v>0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>
        <v>1</v>
      </c>
      <c r="E21" s="15">
        <v>29.45</v>
      </c>
      <c r="F21" s="15"/>
      <c r="G21" s="15"/>
      <c r="H21" s="15"/>
      <c r="I21" s="15"/>
      <c r="J21" s="15"/>
      <c r="K21" s="8">
        <f t="shared" si="1"/>
        <v>34.45</v>
      </c>
      <c r="L21" s="8">
        <f>RANK(K21,K4:K21,1)</f>
        <v>7</v>
      </c>
      <c r="M21" s="25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D22" sqref="D22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41371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12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>
        <v>3</v>
      </c>
      <c r="E4" s="15">
        <v>32.46</v>
      </c>
      <c r="F4" s="15"/>
      <c r="G4" s="15"/>
      <c r="H4" s="15"/>
      <c r="I4" s="15"/>
      <c r="J4" s="15"/>
      <c r="K4" s="8">
        <f>(D4*5)+E4-F4+(G4*10)+(H4*30)+(I4*999)+(J4*999.99)</f>
        <v>47.46</v>
      </c>
      <c r="L4" s="8">
        <f>RANK(K4,K4:K21,1)</f>
        <v>14</v>
      </c>
      <c r="M4" s="25">
        <f>(SUM(D4+G4+H4+I4+J4))</f>
        <v>3</v>
      </c>
    </row>
    <row r="5" spans="1:13" ht="12.75">
      <c r="A5" s="2">
        <f aca="true" t="shared" si="0" ref="A5:A21">ROW()-3</f>
        <v>2</v>
      </c>
      <c r="B5" s="8" t="str">
        <f>'Shooter Information'!B6</f>
        <v>B. S. Walker</v>
      </c>
      <c r="C5" s="8" t="str">
        <f>'Shooter Information'!C6</f>
        <v>FC</v>
      </c>
      <c r="D5" s="15"/>
      <c r="E5" s="15">
        <v>25.38</v>
      </c>
      <c r="F5" s="15"/>
      <c r="G5" s="15"/>
      <c r="H5" s="15"/>
      <c r="I5" s="15"/>
      <c r="J5" s="15"/>
      <c r="K5" s="8">
        <f aca="true" t="shared" si="1" ref="K5:K21">(D5*5)+E5-F5+(G5*10)+(H5*30)+(I5*999)+(J5*999.99)</f>
        <v>25.38</v>
      </c>
      <c r="L5" s="8">
        <f>RANK(K5,K4:K21,1)</f>
        <v>3</v>
      </c>
      <c r="M5" s="25">
        <f aca="true" t="shared" si="2" ref="M5:M21">(SUM(D5+G5+H5+I5+J5))</f>
        <v>0</v>
      </c>
    </row>
    <row r="6" spans="1:13" ht="12.75">
      <c r="A6" s="2">
        <f t="shared" si="0"/>
        <v>3</v>
      </c>
      <c r="B6" s="8" t="str">
        <f>'Shooter Information'!B7</f>
        <v>Cockroach</v>
      </c>
      <c r="C6" s="8" t="str">
        <f>'Shooter Information'!C7</f>
        <v>CB</v>
      </c>
      <c r="D6" s="15"/>
      <c r="E6" s="15">
        <v>24.84</v>
      </c>
      <c r="F6" s="15"/>
      <c r="G6" s="15"/>
      <c r="H6" s="15"/>
      <c r="I6" s="15"/>
      <c r="J6" s="15"/>
      <c r="K6" s="8">
        <f t="shared" si="1"/>
        <v>24.84</v>
      </c>
      <c r="L6" s="8">
        <f>RANK(K6,K4:K21,1)</f>
        <v>1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Cheyenne Cheryl</v>
      </c>
      <c r="C7" s="8" t="str">
        <f>'Shooter Information'!C8</f>
        <v>LW</v>
      </c>
      <c r="D7" s="15">
        <v>6</v>
      </c>
      <c r="E7" s="15">
        <v>130.81</v>
      </c>
      <c r="F7" s="15"/>
      <c r="G7" s="15"/>
      <c r="H7" s="15"/>
      <c r="I7" s="15"/>
      <c r="J7" s="15"/>
      <c r="K7" s="8">
        <f t="shared" si="1"/>
        <v>160.81</v>
      </c>
      <c r="L7" s="8">
        <f>RANK(K7,K4:K21,1)</f>
        <v>18</v>
      </c>
      <c r="M7" s="25">
        <f t="shared" si="2"/>
        <v>6</v>
      </c>
    </row>
    <row r="8" spans="1:13" ht="12.75">
      <c r="A8" s="2">
        <f t="shared" si="0"/>
        <v>5</v>
      </c>
      <c r="B8" s="8" t="str">
        <f>'Shooter Information'!B9</f>
        <v>Enid City Kid</v>
      </c>
      <c r="C8" s="8" t="str">
        <f>'Shooter Information'!C9</f>
        <v>FC</v>
      </c>
      <c r="D8" s="15"/>
      <c r="E8" s="15">
        <v>30.21</v>
      </c>
      <c r="F8" s="15"/>
      <c r="G8" s="15"/>
      <c r="H8" s="15"/>
      <c r="I8" s="15"/>
      <c r="J8" s="15"/>
      <c r="K8" s="8">
        <f t="shared" si="1"/>
        <v>30.21</v>
      </c>
      <c r="L8" s="8">
        <f>RANK(K8,K4:K21,1)</f>
        <v>10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Potter County Kid</v>
      </c>
      <c r="C9" s="8" t="str">
        <f>'Shooter Information'!C10</f>
        <v>GF</v>
      </c>
      <c r="D9" s="15"/>
      <c r="E9" s="15">
        <v>28.52</v>
      </c>
      <c r="F9" s="15"/>
      <c r="G9" s="15"/>
      <c r="H9" s="15"/>
      <c r="I9" s="15"/>
      <c r="J9" s="15"/>
      <c r="K9" s="8">
        <f t="shared" si="1"/>
        <v>28.52</v>
      </c>
      <c r="L9" s="8">
        <f>RANK(K9,K4:K21,1)</f>
        <v>6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Deadwood Doc</v>
      </c>
      <c r="C10" s="8" t="str">
        <f>'Shooter Information'!C11</f>
        <v>S</v>
      </c>
      <c r="D10" s="15">
        <v>2</v>
      </c>
      <c r="E10" s="15">
        <v>59.01</v>
      </c>
      <c r="F10" s="15"/>
      <c r="G10" s="15"/>
      <c r="H10" s="15"/>
      <c r="I10" s="15"/>
      <c r="J10" s="15"/>
      <c r="K10" s="8">
        <f t="shared" si="1"/>
        <v>69.00999999999999</v>
      </c>
      <c r="L10" s="8">
        <f>RANK(K10,K4:K21,1)</f>
        <v>16</v>
      </c>
      <c r="M10" s="25">
        <f t="shared" si="2"/>
        <v>2</v>
      </c>
    </row>
    <row r="11" spans="1:13" ht="12.75">
      <c r="A11" s="2">
        <f t="shared" si="0"/>
        <v>8</v>
      </c>
      <c r="B11" s="8" t="str">
        <f>'Shooter Information'!B12</f>
        <v>Cody Maverick</v>
      </c>
      <c r="C11" s="8" t="str">
        <f>'Shooter Information'!C12</f>
        <v>D</v>
      </c>
      <c r="D11" s="15"/>
      <c r="E11" s="15">
        <v>28.56</v>
      </c>
      <c r="F11" s="15"/>
      <c r="G11" s="15"/>
      <c r="H11" s="15"/>
      <c r="I11" s="15"/>
      <c r="J11" s="15"/>
      <c r="K11" s="8">
        <f t="shared" si="1"/>
        <v>28.56</v>
      </c>
      <c r="L11" s="8">
        <f>RANK(K11,K4:K21,1)</f>
        <v>7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Jim Plinkerton</v>
      </c>
      <c r="C12" s="8" t="str">
        <f>'Shooter Information'!C13</f>
        <v>C Bar</v>
      </c>
      <c r="D12" s="15">
        <v>1</v>
      </c>
      <c r="E12" s="15">
        <v>52.89</v>
      </c>
      <c r="F12" s="15"/>
      <c r="G12" s="15"/>
      <c r="H12" s="15"/>
      <c r="I12" s="15"/>
      <c r="J12" s="15"/>
      <c r="K12" s="8">
        <f t="shared" si="1"/>
        <v>57.89</v>
      </c>
      <c r="L12" s="8">
        <f>RANK(K12,K4:K21,1)</f>
        <v>15</v>
      </c>
      <c r="M12" s="25">
        <f t="shared" si="2"/>
        <v>1</v>
      </c>
    </row>
    <row r="13" spans="1:13" ht="12.75">
      <c r="A13" s="2">
        <f t="shared" si="0"/>
        <v>10</v>
      </c>
      <c r="B13" s="8" t="str">
        <f>'Shooter Information'!B14</f>
        <v>Big Virginia Jim</v>
      </c>
      <c r="C13" s="8">
        <f>'Shooter Information'!C14</f>
        <v>49</v>
      </c>
      <c r="D13" s="15">
        <v>1</v>
      </c>
      <c r="E13" s="15">
        <v>68.9</v>
      </c>
      <c r="F13" s="15"/>
      <c r="G13" s="15"/>
      <c r="H13" s="15"/>
      <c r="I13" s="15"/>
      <c r="J13" s="15"/>
      <c r="K13" s="8">
        <f t="shared" si="1"/>
        <v>73.9</v>
      </c>
      <c r="L13" s="8">
        <f>RANK(K13,K4:K21,1)</f>
        <v>17</v>
      </c>
      <c r="M13" s="25">
        <f t="shared" si="2"/>
        <v>1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34.51</v>
      </c>
      <c r="F14" s="15"/>
      <c r="G14" s="15"/>
      <c r="H14" s="15"/>
      <c r="I14" s="15"/>
      <c r="J14" s="15"/>
      <c r="K14" s="8">
        <f t="shared" si="1"/>
        <v>34.51</v>
      </c>
      <c r="L14" s="8">
        <f>RANK(K14,K4:K21,1)</f>
        <v>12</v>
      </c>
      <c r="M14" s="25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Justice Deadly</v>
      </c>
      <c r="C15" s="8" t="str">
        <f>'Shooter Information'!C16</f>
        <v>C Bar</v>
      </c>
      <c r="D15" s="15"/>
      <c r="E15" s="15">
        <v>42.44</v>
      </c>
      <c r="F15" s="15"/>
      <c r="G15" s="15"/>
      <c r="H15" s="15"/>
      <c r="I15" s="15"/>
      <c r="J15" s="15"/>
      <c r="K15" s="8">
        <f t="shared" si="1"/>
        <v>42.44</v>
      </c>
      <c r="L15" s="8">
        <f>RANK(K15,K4:K21,1)</f>
        <v>13</v>
      </c>
      <c r="M15" s="25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Red Cavanaugh</v>
      </c>
      <c r="C16" s="8" t="str">
        <f>'Shooter Information'!C17</f>
        <v>D</v>
      </c>
      <c r="D16" s="15"/>
      <c r="E16" s="15">
        <v>26.75</v>
      </c>
      <c r="F16" s="15"/>
      <c r="G16" s="15"/>
      <c r="H16" s="15"/>
      <c r="I16" s="15"/>
      <c r="J16" s="15"/>
      <c r="K16" s="8">
        <f t="shared" si="1"/>
        <v>26.75</v>
      </c>
      <c r="L16" s="8">
        <f>RANK(K16,K4:K21,1)</f>
        <v>4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Justice Jack</v>
      </c>
      <c r="C17" s="8" t="str">
        <f>'Shooter Information'!C18</f>
        <v>SS</v>
      </c>
      <c r="D17" s="15"/>
      <c r="E17" s="15">
        <v>30.66</v>
      </c>
      <c r="F17" s="15"/>
      <c r="G17" s="15"/>
      <c r="H17" s="15"/>
      <c r="I17" s="15"/>
      <c r="J17" s="15"/>
      <c r="K17" s="8">
        <f t="shared" si="1"/>
        <v>30.66</v>
      </c>
      <c r="L17" s="8">
        <f>RANK(K17,K4:K21,1)</f>
        <v>11</v>
      </c>
      <c r="M17" s="25">
        <f t="shared" si="2"/>
        <v>0</v>
      </c>
    </row>
    <row r="18" spans="1:13" ht="12.75">
      <c r="A18" s="2">
        <f t="shared" si="0"/>
        <v>15</v>
      </c>
      <c r="B18" s="8" t="str">
        <f>'Shooter Information'!B19</f>
        <v>Kuba Kid</v>
      </c>
      <c r="C18" s="8" t="str">
        <f>'Shooter Information'!C19</f>
        <v>D</v>
      </c>
      <c r="D18" s="15"/>
      <c r="E18" s="15">
        <v>30.19</v>
      </c>
      <c r="F18" s="15"/>
      <c r="G18" s="15"/>
      <c r="H18" s="15"/>
      <c r="I18" s="15"/>
      <c r="J18" s="15"/>
      <c r="K18" s="8">
        <f t="shared" si="1"/>
        <v>30.19</v>
      </c>
      <c r="L18" s="8">
        <f>RANK(K18,K4:K21,1)</f>
        <v>9</v>
      </c>
      <c r="M18" s="25">
        <f t="shared" si="2"/>
        <v>0</v>
      </c>
    </row>
    <row r="19" spans="1:13" ht="12.75">
      <c r="A19" s="2">
        <f t="shared" si="0"/>
        <v>16</v>
      </c>
      <c r="B19" s="8" t="str">
        <f>'Shooter Information'!B20</f>
        <v>Lefty Spurmaker</v>
      </c>
      <c r="C19" s="8">
        <f>'Shooter Information'!C20</f>
        <v>49</v>
      </c>
      <c r="D19" s="15"/>
      <c r="E19" s="15">
        <v>25.2</v>
      </c>
      <c r="F19" s="15"/>
      <c r="G19" s="15"/>
      <c r="H19" s="15"/>
      <c r="I19" s="15"/>
      <c r="J19" s="15"/>
      <c r="K19" s="8">
        <f t="shared" si="1"/>
        <v>25.2</v>
      </c>
      <c r="L19" s="8">
        <f>RANK(K19,K4:K21,1)</f>
        <v>2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Slip Hammer Spiv</v>
      </c>
      <c r="C20" s="8">
        <f>'Shooter Information'!C21</f>
        <v>49</v>
      </c>
      <c r="D20" s="15"/>
      <c r="E20" s="15">
        <v>29.22</v>
      </c>
      <c r="F20" s="15"/>
      <c r="G20" s="15"/>
      <c r="H20" s="15"/>
      <c r="I20" s="15"/>
      <c r="J20" s="15"/>
      <c r="K20" s="8">
        <f t="shared" si="1"/>
        <v>29.22</v>
      </c>
      <c r="L20" s="8">
        <f>RANK(K20,K4:K21,1)</f>
        <v>8</v>
      </c>
      <c r="M20" s="25">
        <f t="shared" si="2"/>
        <v>0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/>
      <c r="E21" s="15">
        <v>28.35</v>
      </c>
      <c r="F21" s="15"/>
      <c r="G21" s="15"/>
      <c r="H21" s="15"/>
      <c r="I21" s="15"/>
      <c r="J21" s="15"/>
      <c r="K21" s="8">
        <f t="shared" si="1"/>
        <v>28.35</v>
      </c>
      <c r="L21" s="8">
        <f>RANK(K21,K4:K21,1)</f>
        <v>5</v>
      </c>
      <c r="M21" s="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E25" sqref="E25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41371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13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23"/>
      <c r="E4" s="15">
        <v>27.41</v>
      </c>
      <c r="F4" s="15"/>
      <c r="G4" s="23"/>
      <c r="H4" s="23"/>
      <c r="I4" s="23"/>
      <c r="J4" s="23"/>
      <c r="K4" s="8">
        <f>(D4*5)+E4-F4+(G4*10)+(H4*30)+(I4*999)+(J4*999.99)</f>
        <v>27.41</v>
      </c>
      <c r="L4" s="8">
        <f>RANK(K4,K4:K21,1)</f>
        <v>6</v>
      </c>
      <c r="M4" s="25">
        <f>(SUM(D4+G4+H4+I4+J4))</f>
        <v>0</v>
      </c>
    </row>
    <row r="5" spans="1:13" ht="12.75">
      <c r="A5" s="2">
        <f aca="true" t="shared" si="0" ref="A5:A21">ROW()-3</f>
        <v>2</v>
      </c>
      <c r="B5" s="8" t="str">
        <f>'Shooter Information'!B6</f>
        <v>B. S. Walker</v>
      </c>
      <c r="C5" s="8" t="str">
        <f>'Shooter Information'!C6</f>
        <v>FC</v>
      </c>
      <c r="D5" s="15"/>
      <c r="E5" s="15">
        <v>26.54</v>
      </c>
      <c r="F5" s="15"/>
      <c r="G5" s="15"/>
      <c r="H5" s="15"/>
      <c r="I5" s="15"/>
      <c r="J5" s="15"/>
      <c r="K5" s="8">
        <f aca="true" t="shared" si="1" ref="K5:K21">(D5*5)+E5-F5+(G5*10)+(H5*30)+(I5*999)+(J5*999.99)</f>
        <v>26.54</v>
      </c>
      <c r="L5" s="8">
        <f>RANK(K5,K4:K21,1)</f>
        <v>5</v>
      </c>
      <c r="M5" s="25">
        <f aca="true" t="shared" si="2" ref="M5:M21">(SUM(D5+G5+H5+I5+J5))</f>
        <v>0</v>
      </c>
    </row>
    <row r="6" spans="1:13" ht="12.75">
      <c r="A6" s="2">
        <f t="shared" si="0"/>
        <v>3</v>
      </c>
      <c r="B6" s="8" t="str">
        <f>'Shooter Information'!B7</f>
        <v>Cockroach</v>
      </c>
      <c r="C6" s="8" t="str">
        <f>'Shooter Information'!C7</f>
        <v>CB</v>
      </c>
      <c r="D6" s="15"/>
      <c r="E6" s="15">
        <v>25.93</v>
      </c>
      <c r="F6" s="15"/>
      <c r="G6" s="15"/>
      <c r="H6" s="15"/>
      <c r="I6" s="15"/>
      <c r="J6" s="15"/>
      <c r="K6" s="8">
        <f t="shared" si="1"/>
        <v>25.93</v>
      </c>
      <c r="L6" s="8">
        <f>RANK(K6,K4:K21,1)</f>
        <v>4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Cheyenne Cheryl</v>
      </c>
      <c r="C7" s="8" t="str">
        <f>'Shooter Information'!C8</f>
        <v>LW</v>
      </c>
      <c r="D7" s="15">
        <v>3</v>
      </c>
      <c r="E7" s="15">
        <v>112.15</v>
      </c>
      <c r="F7" s="15"/>
      <c r="G7" s="15"/>
      <c r="H7" s="15"/>
      <c r="I7" s="15"/>
      <c r="J7" s="15"/>
      <c r="K7" s="8">
        <f t="shared" si="1"/>
        <v>127.15</v>
      </c>
      <c r="L7" s="8">
        <f>RANK(K7,K4:K21,1)</f>
        <v>18</v>
      </c>
      <c r="M7" s="25">
        <f t="shared" si="2"/>
        <v>3</v>
      </c>
    </row>
    <row r="8" spans="1:13" ht="12.75">
      <c r="A8" s="2">
        <f t="shared" si="0"/>
        <v>5</v>
      </c>
      <c r="B8" s="8" t="str">
        <f>'Shooter Information'!B9</f>
        <v>Enid City Kid</v>
      </c>
      <c r="C8" s="8" t="str">
        <f>'Shooter Information'!C9</f>
        <v>FC</v>
      </c>
      <c r="D8" s="15">
        <v>1</v>
      </c>
      <c r="E8" s="15">
        <v>27.27</v>
      </c>
      <c r="F8" s="15"/>
      <c r="G8" s="15"/>
      <c r="H8" s="15"/>
      <c r="I8" s="15"/>
      <c r="J8" s="15"/>
      <c r="K8" s="8">
        <f t="shared" si="1"/>
        <v>32.269999999999996</v>
      </c>
      <c r="L8" s="8">
        <f>RANK(K8,K4:K21,1)</f>
        <v>14</v>
      </c>
      <c r="M8" s="25">
        <f t="shared" si="2"/>
        <v>1</v>
      </c>
    </row>
    <row r="9" spans="1:13" ht="12.75">
      <c r="A9" s="2">
        <f t="shared" si="0"/>
        <v>6</v>
      </c>
      <c r="B9" s="8" t="str">
        <f>'Shooter Information'!B10</f>
        <v>Potter County Kid</v>
      </c>
      <c r="C9" s="8" t="str">
        <f>'Shooter Information'!C10</f>
        <v>GF</v>
      </c>
      <c r="D9" s="15">
        <v>1</v>
      </c>
      <c r="E9" s="15">
        <v>24.77</v>
      </c>
      <c r="F9" s="15"/>
      <c r="G9" s="15"/>
      <c r="H9" s="15"/>
      <c r="I9" s="15"/>
      <c r="J9" s="15"/>
      <c r="K9" s="8">
        <f t="shared" si="1"/>
        <v>29.77</v>
      </c>
      <c r="L9" s="8">
        <f>RANK(K9,K4:K21,1)</f>
        <v>11</v>
      </c>
      <c r="M9" s="25">
        <f t="shared" si="2"/>
        <v>1</v>
      </c>
    </row>
    <row r="10" spans="1:13" ht="12.75">
      <c r="A10" s="2">
        <f t="shared" si="0"/>
        <v>7</v>
      </c>
      <c r="B10" s="8" t="str">
        <f>'Shooter Information'!B11</f>
        <v>Deadwood Doc</v>
      </c>
      <c r="C10" s="8" t="str">
        <f>'Shooter Information'!C11</f>
        <v>S</v>
      </c>
      <c r="D10" s="15">
        <v>1</v>
      </c>
      <c r="E10" s="15">
        <v>56.63</v>
      </c>
      <c r="F10" s="15"/>
      <c r="G10" s="15"/>
      <c r="H10" s="15"/>
      <c r="I10" s="15"/>
      <c r="J10" s="15"/>
      <c r="K10" s="8">
        <f t="shared" si="1"/>
        <v>61.63</v>
      </c>
      <c r="L10" s="8">
        <f>RANK(K10,K4:K21,1)</f>
        <v>16</v>
      </c>
      <c r="M10" s="25">
        <f t="shared" si="2"/>
        <v>1</v>
      </c>
    </row>
    <row r="11" spans="1:13" ht="12.75">
      <c r="A11" s="2">
        <f t="shared" si="0"/>
        <v>8</v>
      </c>
      <c r="B11" s="8" t="str">
        <f>'Shooter Information'!B12</f>
        <v>Cody Maverick</v>
      </c>
      <c r="C11" s="8" t="str">
        <f>'Shooter Information'!C12</f>
        <v>D</v>
      </c>
      <c r="D11" s="15"/>
      <c r="E11" s="15">
        <v>25.45</v>
      </c>
      <c r="F11" s="15"/>
      <c r="G11" s="15"/>
      <c r="H11" s="15"/>
      <c r="I11" s="15"/>
      <c r="J11" s="15"/>
      <c r="K11" s="8">
        <f t="shared" si="1"/>
        <v>25.45</v>
      </c>
      <c r="L11" s="8">
        <f>RANK(K11,K4:K21,1)</f>
        <v>3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Jim Plinkerton</v>
      </c>
      <c r="C12" s="8" t="str">
        <f>'Shooter Information'!C13</f>
        <v>C Bar</v>
      </c>
      <c r="D12" s="15">
        <v>1</v>
      </c>
      <c r="E12" s="15">
        <v>45.12</v>
      </c>
      <c r="F12" s="15"/>
      <c r="G12" s="15"/>
      <c r="H12" s="15"/>
      <c r="I12" s="15"/>
      <c r="J12" s="15"/>
      <c r="K12" s="8">
        <f t="shared" si="1"/>
        <v>50.12</v>
      </c>
      <c r="L12" s="8">
        <f>RANK(K12,K4:K21,1)</f>
        <v>15</v>
      </c>
      <c r="M12" s="25">
        <f t="shared" si="2"/>
        <v>1</v>
      </c>
    </row>
    <row r="13" spans="1:13" ht="12.75">
      <c r="A13" s="2">
        <f t="shared" si="0"/>
        <v>10</v>
      </c>
      <c r="B13" s="8" t="str">
        <f>'Shooter Information'!B14</f>
        <v>Big Virginia Jim</v>
      </c>
      <c r="C13" s="8">
        <f>'Shooter Information'!C14</f>
        <v>49</v>
      </c>
      <c r="D13" s="15">
        <v>2</v>
      </c>
      <c r="E13" s="15">
        <v>54.1</v>
      </c>
      <c r="F13" s="15"/>
      <c r="G13" s="15"/>
      <c r="H13" s="15"/>
      <c r="I13" s="15"/>
      <c r="J13" s="15"/>
      <c r="K13" s="8">
        <f t="shared" si="1"/>
        <v>64.1</v>
      </c>
      <c r="L13" s="8">
        <f>RANK(K13,K4:K21,1)</f>
        <v>17</v>
      </c>
      <c r="M13" s="25">
        <f t="shared" si="2"/>
        <v>2</v>
      </c>
    </row>
    <row r="14" spans="1:13" ht="12.75">
      <c r="A14" s="2">
        <f t="shared" si="0"/>
        <v>11</v>
      </c>
      <c r="B14" s="8" t="str">
        <f>'Shooter Information'!B15</f>
        <v>Windhorse Rider</v>
      </c>
      <c r="C14" s="8" t="str">
        <f>'Shooter Information'!C15</f>
        <v>GF</v>
      </c>
      <c r="D14" s="15"/>
      <c r="E14" s="15">
        <v>27.9</v>
      </c>
      <c r="F14" s="15"/>
      <c r="G14" s="15"/>
      <c r="H14" s="15"/>
      <c r="I14" s="15"/>
      <c r="J14" s="15"/>
      <c r="K14" s="8">
        <f t="shared" si="1"/>
        <v>27.9</v>
      </c>
      <c r="L14" s="8">
        <f>RANK(K14,K4:K21,1)</f>
        <v>8</v>
      </c>
      <c r="M14" s="25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Justice Deadly</v>
      </c>
      <c r="C15" s="8" t="str">
        <f>'Shooter Information'!C16</f>
        <v>C Bar</v>
      </c>
      <c r="D15" s="15"/>
      <c r="E15" s="15">
        <v>29.49</v>
      </c>
      <c r="F15" s="15"/>
      <c r="G15" s="15"/>
      <c r="H15" s="15"/>
      <c r="I15" s="15"/>
      <c r="J15" s="15"/>
      <c r="K15" s="8">
        <f t="shared" si="1"/>
        <v>29.49</v>
      </c>
      <c r="L15" s="8">
        <f>RANK(K15,K4:K21,1)</f>
        <v>10</v>
      </c>
      <c r="M15" s="25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Red Cavanaugh</v>
      </c>
      <c r="C16" s="8" t="str">
        <f>'Shooter Information'!C17</f>
        <v>D</v>
      </c>
      <c r="D16" s="15">
        <v>1</v>
      </c>
      <c r="E16" s="15">
        <v>25.81</v>
      </c>
      <c r="F16" s="15"/>
      <c r="G16" s="15"/>
      <c r="H16" s="15"/>
      <c r="I16" s="15"/>
      <c r="J16" s="15"/>
      <c r="K16" s="8">
        <f t="shared" si="1"/>
        <v>30.81</v>
      </c>
      <c r="L16" s="8">
        <f>RANK(K16,K4:K21,1)</f>
        <v>12</v>
      </c>
      <c r="M16" s="25">
        <f t="shared" si="2"/>
        <v>1</v>
      </c>
    </row>
    <row r="17" spans="1:13" ht="12.75">
      <c r="A17" s="2">
        <f t="shared" si="0"/>
        <v>14</v>
      </c>
      <c r="B17" s="8" t="str">
        <f>'Shooter Information'!B18</f>
        <v>Justice Jack</v>
      </c>
      <c r="C17" s="8" t="str">
        <f>'Shooter Information'!C18</f>
        <v>SS</v>
      </c>
      <c r="D17" s="15"/>
      <c r="E17" s="15">
        <v>29.29</v>
      </c>
      <c r="F17" s="15"/>
      <c r="G17" s="15"/>
      <c r="H17" s="15"/>
      <c r="I17" s="15"/>
      <c r="J17" s="15"/>
      <c r="K17" s="8">
        <f t="shared" si="1"/>
        <v>29.29</v>
      </c>
      <c r="L17" s="8">
        <f>RANK(K17,K4:K21,1)</f>
        <v>9</v>
      </c>
      <c r="M17" s="25">
        <f t="shared" si="2"/>
        <v>0</v>
      </c>
    </row>
    <row r="18" spans="1:13" ht="12.75">
      <c r="A18" s="2">
        <f t="shared" si="0"/>
        <v>15</v>
      </c>
      <c r="B18" s="8" t="str">
        <f>'Shooter Information'!B19</f>
        <v>Kuba Kid</v>
      </c>
      <c r="C18" s="8" t="str">
        <f>'Shooter Information'!C19</f>
        <v>D</v>
      </c>
      <c r="D18" s="15"/>
      <c r="E18" s="15">
        <v>27.52</v>
      </c>
      <c r="F18" s="15"/>
      <c r="G18" s="15"/>
      <c r="H18" s="15"/>
      <c r="I18" s="15"/>
      <c r="J18" s="15"/>
      <c r="K18" s="8">
        <f t="shared" si="1"/>
        <v>27.52</v>
      </c>
      <c r="L18" s="8">
        <f>RANK(K18,K4:K21,1)</f>
        <v>7</v>
      </c>
      <c r="M18" s="25">
        <f t="shared" si="2"/>
        <v>0</v>
      </c>
    </row>
    <row r="19" spans="1:13" ht="12.75">
      <c r="A19" s="2">
        <f t="shared" si="0"/>
        <v>16</v>
      </c>
      <c r="B19" s="8" t="str">
        <f>'Shooter Information'!B20</f>
        <v>Lefty Spurmaker</v>
      </c>
      <c r="C19" s="8">
        <f>'Shooter Information'!C20</f>
        <v>49</v>
      </c>
      <c r="D19" s="15"/>
      <c r="E19" s="15">
        <v>21.39</v>
      </c>
      <c r="F19" s="15"/>
      <c r="G19" s="15"/>
      <c r="H19" s="15"/>
      <c r="I19" s="15"/>
      <c r="J19" s="15"/>
      <c r="K19" s="8">
        <f t="shared" si="1"/>
        <v>21.39</v>
      </c>
      <c r="L19" s="8">
        <f>RANK(K19,K4:K21,1)</f>
        <v>1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Slip Hammer Spiv</v>
      </c>
      <c r="C20" s="8">
        <f>'Shooter Information'!C21</f>
        <v>49</v>
      </c>
      <c r="D20" s="15"/>
      <c r="E20" s="15">
        <v>31</v>
      </c>
      <c r="F20" s="15"/>
      <c r="G20" s="15"/>
      <c r="H20" s="15"/>
      <c r="I20" s="15"/>
      <c r="J20" s="15"/>
      <c r="K20" s="8">
        <f t="shared" si="1"/>
        <v>31</v>
      </c>
      <c r="L20" s="8">
        <f>RANK(K20,K4:K21,1)</f>
        <v>13</v>
      </c>
      <c r="M20" s="25">
        <f t="shared" si="2"/>
        <v>0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/>
      <c r="E21" s="15">
        <v>23.27</v>
      </c>
      <c r="F21" s="15"/>
      <c r="G21" s="15"/>
      <c r="H21" s="15"/>
      <c r="I21" s="15"/>
      <c r="J21" s="15"/>
      <c r="K21" s="8">
        <f t="shared" si="1"/>
        <v>23.27</v>
      </c>
      <c r="L21" s="8">
        <f>RANK(K21,K4:K21,1)</f>
        <v>2</v>
      </c>
      <c r="M21" s="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Zero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5.57421875" style="36" customWidth="1"/>
    <col min="2" max="2" width="23.57421875" style="13" customWidth="1"/>
    <col min="3" max="3" width="6.57421875" style="13" customWidth="1"/>
    <col min="4" max="4" width="7.00390625" style="30" customWidth="1"/>
    <col min="5" max="5" width="5.7109375" style="33" customWidth="1"/>
    <col min="6" max="6" width="7.00390625" style="30" customWidth="1"/>
    <col min="7" max="7" width="5.7109375" style="33" customWidth="1"/>
    <col min="8" max="8" width="7.00390625" style="30" customWidth="1"/>
    <col min="9" max="9" width="5.7109375" style="33" customWidth="1"/>
    <col min="10" max="10" width="7.00390625" style="30" customWidth="1"/>
    <col min="11" max="11" width="5.7109375" style="33" customWidth="1"/>
    <col min="12" max="12" width="7.00390625" style="30" customWidth="1"/>
    <col min="13" max="13" width="5.7109375" style="33" customWidth="1"/>
    <col min="14" max="14" width="7.00390625" style="30" customWidth="1"/>
    <col min="15" max="15" width="5.7109375" style="33" customWidth="1"/>
    <col min="16" max="16" width="7.00390625" style="30" customWidth="1"/>
    <col min="17" max="17" width="5.7109375" style="24" customWidth="1"/>
    <col min="18" max="18" width="4.8515625" style="24" customWidth="1"/>
  </cols>
  <sheetData>
    <row r="1" spans="2:4" ht="15.75">
      <c r="B1" s="45" t="s">
        <v>16</v>
      </c>
      <c r="C1" s="46"/>
      <c r="D1" s="46"/>
    </row>
    <row r="2" spans="2:15" ht="15.75">
      <c r="B2" s="18" t="s">
        <v>34</v>
      </c>
      <c r="H2" s="19" t="s">
        <v>17</v>
      </c>
      <c r="I2" s="47">
        <f>'Shooter Information'!$E$2</f>
        <v>41371</v>
      </c>
      <c r="J2" s="48"/>
      <c r="K2" s="11"/>
      <c r="L2" s="35"/>
      <c r="M2" s="11"/>
      <c r="N2" s="35"/>
      <c r="O2" s="11"/>
    </row>
    <row r="4" spans="1:18" s="5" customFormat="1" ht="23.25" thickBot="1">
      <c r="A4" s="27" t="s">
        <v>30</v>
      </c>
      <c r="B4" s="21" t="s">
        <v>0</v>
      </c>
      <c r="C4" s="21" t="s">
        <v>1</v>
      </c>
      <c r="D4" s="34" t="s">
        <v>8</v>
      </c>
      <c r="E4" s="34" t="s">
        <v>20</v>
      </c>
      <c r="F4" s="34" t="s">
        <v>9</v>
      </c>
      <c r="G4" s="34" t="s">
        <v>21</v>
      </c>
      <c r="H4" s="34" t="s">
        <v>10</v>
      </c>
      <c r="I4" s="34" t="s">
        <v>22</v>
      </c>
      <c r="J4" s="34" t="s">
        <v>11</v>
      </c>
      <c r="K4" s="34" t="s">
        <v>23</v>
      </c>
      <c r="L4" s="34" t="s">
        <v>12</v>
      </c>
      <c r="M4" s="34" t="s">
        <v>25</v>
      </c>
      <c r="N4" s="34" t="s">
        <v>13</v>
      </c>
      <c r="O4" s="34" t="s">
        <v>26</v>
      </c>
      <c r="P4" s="32" t="s">
        <v>14</v>
      </c>
      <c r="Q4" s="31" t="s">
        <v>24</v>
      </c>
      <c r="R4" s="29" t="s">
        <v>33</v>
      </c>
    </row>
    <row r="5" spans="1:18" ht="12.75">
      <c r="A5" s="38">
        <f aca="true" t="shared" si="0" ref="A5:A22">ROW()-4</f>
        <v>1</v>
      </c>
      <c r="B5" s="39" t="str">
        <f>'Shooter Information'!B20</f>
        <v>Lefty Spurmaker</v>
      </c>
      <c r="C5" s="39">
        <f>'Shooter Information'!C20</f>
        <v>49</v>
      </c>
      <c r="D5" s="40">
        <f>+'Stage 1'!K19</f>
        <v>35.43</v>
      </c>
      <c r="E5" s="41">
        <f>+'Stage 1'!L19</f>
        <v>12</v>
      </c>
      <c r="F5" s="40">
        <f>+'Stage 2'!K19</f>
        <v>22.38</v>
      </c>
      <c r="G5" s="41">
        <f>+'Stage 2'!L19</f>
        <v>1</v>
      </c>
      <c r="H5" s="40">
        <f>+'Stage 3'!K19</f>
        <v>18.86</v>
      </c>
      <c r="I5" s="41">
        <f>+'Stage 3'!L19</f>
        <v>1</v>
      </c>
      <c r="J5" s="40">
        <f>+'Stage 4'!K19</f>
        <v>26.63</v>
      </c>
      <c r="K5" s="41">
        <f>+'Stage 4'!L19</f>
        <v>2</v>
      </c>
      <c r="L5" s="40">
        <f>+'Stage 5'!K19</f>
        <v>25.2</v>
      </c>
      <c r="M5" s="41">
        <f>+'Stage 5'!L19</f>
        <v>2</v>
      </c>
      <c r="N5" s="40">
        <f>+'Stage 6'!K19</f>
        <v>21.39</v>
      </c>
      <c r="O5" s="41">
        <f>+'Stage 6'!L19</f>
        <v>1</v>
      </c>
      <c r="P5" s="40">
        <f aca="true" t="shared" si="1" ref="P5:P22">+D5+F5+H5+J5+L5+N5</f>
        <v>149.89</v>
      </c>
      <c r="Q5" s="42">
        <f aca="true" t="shared" si="2" ref="Q5:Q22">+E5+G5+I5+K5+M5+O5</f>
        <v>19</v>
      </c>
      <c r="R5" s="43" t="str">
        <f>IF(SUM('Stage 1'!M19,'Stage 2'!M19,'Stage 3'!M19,'Stage 4'!M19,'Stage 5'!M19,'Stage 6'!M19)=0,"Yes","No")</f>
        <v>Yes</v>
      </c>
    </row>
    <row r="6" spans="1:18" ht="12.75">
      <c r="A6" s="22">
        <f t="shared" si="0"/>
        <v>2</v>
      </c>
      <c r="B6" s="13" t="str">
        <f>'Shooter Information'!B7</f>
        <v>Cockroach</v>
      </c>
      <c r="C6" s="13" t="str">
        <f>'Shooter Information'!C7</f>
        <v>CB</v>
      </c>
      <c r="D6" s="30">
        <f>+'Stage 1'!K6</f>
        <v>28.33</v>
      </c>
      <c r="E6" s="33">
        <f>+'Stage 1'!L6</f>
        <v>4</v>
      </c>
      <c r="F6" s="30">
        <f>+'Stage 2'!K6</f>
        <v>42.15</v>
      </c>
      <c r="G6" s="33">
        <f>+'Stage 2'!L6</f>
        <v>12</v>
      </c>
      <c r="H6" s="30">
        <f>+'Stage 3'!K6</f>
        <v>20.15</v>
      </c>
      <c r="I6" s="33">
        <f>+'Stage 3'!L6</f>
        <v>2</v>
      </c>
      <c r="J6" s="30">
        <f>+'Stage 4'!K6</f>
        <v>26.16</v>
      </c>
      <c r="K6" s="33">
        <f>+'Stage 4'!L6</f>
        <v>1</v>
      </c>
      <c r="L6" s="30">
        <f>+'Stage 5'!K6</f>
        <v>24.84</v>
      </c>
      <c r="M6" s="33">
        <f>+'Stage 5'!L6</f>
        <v>1</v>
      </c>
      <c r="N6" s="30">
        <f>+'Stage 6'!K6</f>
        <v>25.93</v>
      </c>
      <c r="O6" s="33">
        <f>+'Stage 6'!L6</f>
        <v>4</v>
      </c>
      <c r="P6" s="30">
        <f t="shared" si="1"/>
        <v>167.56</v>
      </c>
      <c r="Q6" s="24">
        <f t="shared" si="2"/>
        <v>24</v>
      </c>
      <c r="R6" s="25" t="str">
        <f>IF(SUM('Stage 1'!M6,'Stage 2'!M6,'Stage 3'!M6,'Stage 4'!M6,'Stage 5'!M6,'Stage 6'!M6)=0,"Yes","No")</f>
        <v>No</v>
      </c>
    </row>
    <row r="7" spans="1:18" ht="12.75">
      <c r="A7" s="22">
        <f t="shared" si="0"/>
        <v>3</v>
      </c>
      <c r="B7" s="13" t="str">
        <f>'Shooter Information'!B17</f>
        <v>Red Cavanaugh</v>
      </c>
      <c r="C7" s="13" t="str">
        <f>'Shooter Information'!C17</f>
        <v>D</v>
      </c>
      <c r="D7" s="30">
        <f>+'Stage 1'!K16</f>
        <v>27.19</v>
      </c>
      <c r="E7" s="33">
        <f>+'Stage 1'!L16</f>
        <v>1</v>
      </c>
      <c r="F7" s="30">
        <f>+'Stage 2'!K16</f>
        <v>24.42</v>
      </c>
      <c r="G7" s="33">
        <f>+'Stage 2'!L16</f>
        <v>3</v>
      </c>
      <c r="H7" s="30">
        <f>+'Stage 3'!K16</f>
        <v>22.06</v>
      </c>
      <c r="I7" s="33">
        <f>+'Stage 3'!L16</f>
        <v>3</v>
      </c>
      <c r="J7" s="30">
        <f>+'Stage 4'!K16</f>
        <v>28.89</v>
      </c>
      <c r="K7" s="33">
        <f>+'Stage 4'!L16</f>
        <v>4</v>
      </c>
      <c r="L7" s="30">
        <f>+'Stage 5'!K16</f>
        <v>26.75</v>
      </c>
      <c r="M7" s="33">
        <f>+'Stage 5'!L16</f>
        <v>4</v>
      </c>
      <c r="N7" s="30">
        <f>+'Stage 6'!K16</f>
        <v>30.81</v>
      </c>
      <c r="O7" s="33">
        <f>+'Stage 6'!L16</f>
        <v>12</v>
      </c>
      <c r="P7" s="30">
        <f t="shared" si="1"/>
        <v>160.12</v>
      </c>
      <c r="Q7" s="24">
        <f t="shared" si="2"/>
        <v>27</v>
      </c>
      <c r="R7" s="25" t="str">
        <f>IF(SUM('Stage 1'!M16,'Stage 2'!M16,'Stage 3'!M16,'Stage 4'!M16,'Stage 5'!M16,'Stage 6'!M16)=0,"Yes","No")</f>
        <v>No</v>
      </c>
    </row>
    <row r="8" spans="1:18" ht="12.75">
      <c r="A8" s="22">
        <f t="shared" si="0"/>
        <v>4</v>
      </c>
      <c r="B8" s="13" t="str">
        <f>'Shooter Information'!B22</f>
        <v>Sassy Shooting Sours</v>
      </c>
      <c r="C8" s="13">
        <f>'Shooter Information'!C22</f>
        <v>49</v>
      </c>
      <c r="D8" s="30">
        <f>+'Stage 1'!K21</f>
        <v>27.33</v>
      </c>
      <c r="E8" s="33">
        <f>+'Stage 1'!L21</f>
        <v>2</v>
      </c>
      <c r="F8" s="30">
        <f>+'Stage 2'!K21</f>
        <v>31.35</v>
      </c>
      <c r="G8" s="33">
        <f>+'Stage 2'!L21</f>
        <v>8</v>
      </c>
      <c r="H8" s="30">
        <f>+'Stage 3'!K21</f>
        <v>23.31</v>
      </c>
      <c r="I8" s="33">
        <f>+'Stage 3'!L21</f>
        <v>6</v>
      </c>
      <c r="J8" s="30">
        <f>+'Stage 4'!K21</f>
        <v>34.45</v>
      </c>
      <c r="K8" s="33">
        <f>+'Stage 4'!L21</f>
        <v>7</v>
      </c>
      <c r="L8" s="30">
        <f>+'Stage 5'!K21</f>
        <v>28.35</v>
      </c>
      <c r="M8" s="33">
        <f>+'Stage 5'!L21</f>
        <v>5</v>
      </c>
      <c r="N8" s="30">
        <f>+'Stage 6'!K21</f>
        <v>23.27</v>
      </c>
      <c r="O8" s="33">
        <f>+'Stage 6'!L21</f>
        <v>2</v>
      </c>
      <c r="P8" s="30">
        <f t="shared" si="1"/>
        <v>168.06</v>
      </c>
      <c r="Q8" s="24">
        <f t="shared" si="2"/>
        <v>30</v>
      </c>
      <c r="R8" s="25" t="str">
        <f>IF(SUM('Stage 1'!M21,'Stage 2'!M21,'Stage 3'!M21,'Stage 4'!M21,'Stage 5'!M21,'Stage 6'!M21)=0,"Yes","No")</f>
        <v>No</v>
      </c>
    </row>
    <row r="9" spans="1:18" ht="12.75">
      <c r="A9" s="22">
        <f t="shared" si="0"/>
        <v>5</v>
      </c>
      <c r="B9" s="13" t="str">
        <f>'Shooter Information'!B10</f>
        <v>Potter County Kid</v>
      </c>
      <c r="C9" s="13" t="str">
        <f>'Shooter Information'!C10</f>
        <v>GF</v>
      </c>
      <c r="D9" s="30">
        <f>+'Stage 1'!K9</f>
        <v>29.68</v>
      </c>
      <c r="E9" s="33">
        <f>+'Stage 1'!L9</f>
        <v>6</v>
      </c>
      <c r="F9" s="30">
        <f>+'Stage 2'!K9</f>
        <v>23.84</v>
      </c>
      <c r="G9" s="33">
        <f>+'Stage 2'!L9</f>
        <v>2</v>
      </c>
      <c r="H9" s="30">
        <f>+'Stage 3'!K9</f>
        <v>22.47</v>
      </c>
      <c r="I9" s="33">
        <f>+'Stage 3'!L9</f>
        <v>5</v>
      </c>
      <c r="J9" s="30">
        <f>+'Stage 4'!K9</f>
        <v>28.74</v>
      </c>
      <c r="K9" s="33">
        <f>+'Stage 4'!L9</f>
        <v>3</v>
      </c>
      <c r="L9" s="30">
        <f>+'Stage 5'!K9</f>
        <v>28.52</v>
      </c>
      <c r="M9" s="33">
        <f>+'Stage 5'!L9</f>
        <v>6</v>
      </c>
      <c r="N9" s="30">
        <f>+'Stage 6'!K9</f>
        <v>29.77</v>
      </c>
      <c r="O9" s="33">
        <f>+'Stage 6'!L9</f>
        <v>11</v>
      </c>
      <c r="P9" s="30">
        <f t="shared" si="1"/>
        <v>163.02</v>
      </c>
      <c r="Q9" s="24">
        <f t="shared" si="2"/>
        <v>33</v>
      </c>
      <c r="R9" s="25" t="str">
        <f>IF(SUM('Stage 1'!M9,'Stage 2'!M9,'Stage 3'!M9,'Stage 4'!M9,'Stage 5'!M9,'Stage 6'!M9)=0,"Yes","No")</f>
        <v>No</v>
      </c>
    </row>
    <row r="10" spans="1:18" ht="12.75">
      <c r="A10" s="22">
        <f t="shared" si="0"/>
        <v>6</v>
      </c>
      <c r="B10" s="13" t="str">
        <f>'Shooter Information'!B12</f>
        <v>Cody Maverick</v>
      </c>
      <c r="C10" s="13" t="str">
        <f>'Shooter Information'!C12</f>
        <v>D</v>
      </c>
      <c r="D10" s="30">
        <f>+'Stage 1'!K11</f>
        <v>29.87</v>
      </c>
      <c r="E10" s="33">
        <f>+'Stage 1'!L11</f>
        <v>7</v>
      </c>
      <c r="F10" s="30">
        <f>+'Stage 2'!K11</f>
        <v>25.47</v>
      </c>
      <c r="G10" s="33">
        <f>+'Stage 2'!L11</f>
        <v>4</v>
      </c>
      <c r="H10" s="30">
        <f>+'Stage 3'!K11</f>
        <v>34.69</v>
      </c>
      <c r="I10" s="33">
        <f>+'Stage 3'!L11</f>
        <v>12</v>
      </c>
      <c r="J10" s="30">
        <f>+'Stage 4'!K11</f>
        <v>30.63</v>
      </c>
      <c r="K10" s="33">
        <f>+'Stage 4'!L11</f>
        <v>5</v>
      </c>
      <c r="L10" s="30">
        <f>+'Stage 5'!K11</f>
        <v>28.56</v>
      </c>
      <c r="M10" s="33">
        <f>+'Stage 5'!L11</f>
        <v>7</v>
      </c>
      <c r="N10" s="30">
        <f>+'Stage 6'!K11</f>
        <v>25.45</v>
      </c>
      <c r="O10" s="33">
        <f>+'Stage 6'!L11</f>
        <v>3</v>
      </c>
      <c r="P10" s="30">
        <f t="shared" si="1"/>
        <v>174.67</v>
      </c>
      <c r="Q10" s="24">
        <f t="shared" si="2"/>
        <v>38</v>
      </c>
      <c r="R10" s="25" t="str">
        <f>IF(SUM('Stage 1'!M11,'Stage 2'!M11,'Stage 3'!M11,'Stage 4'!M11,'Stage 5'!M11,'Stage 6'!M11)=0,"Yes","No")</f>
        <v>No</v>
      </c>
    </row>
    <row r="11" spans="1:18" ht="12.75">
      <c r="A11" s="22">
        <f t="shared" si="0"/>
        <v>7</v>
      </c>
      <c r="B11" s="13" t="str">
        <f>'Shooter Information'!B6</f>
        <v>B. S. Walker</v>
      </c>
      <c r="C11" s="13" t="str">
        <f>'Shooter Information'!C6</f>
        <v>FC</v>
      </c>
      <c r="D11" s="30">
        <f>+'Stage 1'!K5</f>
        <v>40.71</v>
      </c>
      <c r="E11" s="33">
        <f>+'Stage 1'!L5</f>
        <v>14</v>
      </c>
      <c r="F11" s="30">
        <f>+'Stage 2'!K5</f>
        <v>25.72</v>
      </c>
      <c r="G11" s="33">
        <f>+'Stage 2'!L5</f>
        <v>5</v>
      </c>
      <c r="H11" s="30">
        <f>+'Stage 3'!K5</f>
        <v>22.06</v>
      </c>
      <c r="I11" s="33">
        <f>+'Stage 3'!L5</f>
        <v>3</v>
      </c>
      <c r="J11" s="30">
        <f>+'Stage 4'!K5</f>
        <v>46.28</v>
      </c>
      <c r="K11" s="33">
        <f>+'Stage 4'!L5</f>
        <v>13</v>
      </c>
      <c r="L11" s="30">
        <f>+'Stage 5'!K5</f>
        <v>25.38</v>
      </c>
      <c r="M11" s="33">
        <f>+'Stage 5'!L5</f>
        <v>3</v>
      </c>
      <c r="N11" s="30">
        <f>+'Stage 6'!K5</f>
        <v>26.54</v>
      </c>
      <c r="O11" s="33">
        <f>+'Stage 6'!L5</f>
        <v>5</v>
      </c>
      <c r="P11" s="30">
        <f t="shared" si="1"/>
        <v>186.69</v>
      </c>
      <c r="Q11" s="24">
        <f t="shared" si="2"/>
        <v>43</v>
      </c>
      <c r="R11" s="25" t="str">
        <f>IF(SUM('Stage 1'!M5,'Stage 2'!M5,'Stage 3'!M5,'Stage 4'!M5,'Stage 5'!M5,'Stage 6'!M5)=0,"Yes","No")</f>
        <v>No</v>
      </c>
    </row>
    <row r="12" spans="1:18" ht="12.75">
      <c r="A12" s="22">
        <f t="shared" si="0"/>
        <v>8</v>
      </c>
      <c r="B12" s="13" t="str">
        <f>'Shooter Information'!B19</f>
        <v>Kuba Kid</v>
      </c>
      <c r="C12" s="13" t="str">
        <f>'Shooter Information'!C19</f>
        <v>D</v>
      </c>
      <c r="D12" s="30">
        <f>+'Stage 1'!K18</f>
        <v>28.85</v>
      </c>
      <c r="E12" s="33">
        <f>+'Stage 1'!L18</f>
        <v>5</v>
      </c>
      <c r="F12" s="30">
        <f>+'Stage 2'!K18</f>
        <v>31.23</v>
      </c>
      <c r="G12" s="33">
        <f>+'Stage 2'!L18</f>
        <v>7</v>
      </c>
      <c r="H12" s="30">
        <f>+'Stage 3'!K18</f>
        <v>29.46</v>
      </c>
      <c r="I12" s="33">
        <f>+'Stage 3'!L18</f>
        <v>11</v>
      </c>
      <c r="J12" s="30">
        <f>+'Stage 4'!K18</f>
        <v>37.03</v>
      </c>
      <c r="K12" s="33">
        <f>+'Stage 4'!L18</f>
        <v>9</v>
      </c>
      <c r="L12" s="30">
        <f>+'Stage 5'!K18</f>
        <v>30.19</v>
      </c>
      <c r="M12" s="33">
        <f>+'Stage 5'!L18</f>
        <v>9</v>
      </c>
      <c r="N12" s="30">
        <f>+'Stage 6'!K18</f>
        <v>27.52</v>
      </c>
      <c r="O12" s="33">
        <f>+'Stage 6'!L18</f>
        <v>7</v>
      </c>
      <c r="P12" s="30">
        <f t="shared" si="1"/>
        <v>184.28</v>
      </c>
      <c r="Q12" s="24">
        <f t="shared" si="2"/>
        <v>48</v>
      </c>
      <c r="R12" s="25" t="str">
        <f>IF(SUM('Stage 1'!M18,'Stage 2'!M18,'Stage 3'!M18,'Stage 4'!M18,'Stage 5'!M18,'Stage 6'!M18)=0,"Yes","No")</f>
        <v>No</v>
      </c>
    </row>
    <row r="13" spans="1:18" ht="12.75">
      <c r="A13" s="22">
        <f t="shared" si="0"/>
        <v>9</v>
      </c>
      <c r="B13" s="13" t="str">
        <f>'Shooter Information'!B18</f>
        <v>Justice Jack</v>
      </c>
      <c r="C13" s="13" t="str">
        <f>'Shooter Information'!C18</f>
        <v>SS</v>
      </c>
      <c r="D13" s="30">
        <f>+'Stage 1'!K17</f>
        <v>28.27</v>
      </c>
      <c r="E13" s="33">
        <f>+'Stage 1'!L17</f>
        <v>3</v>
      </c>
      <c r="F13" s="30">
        <f>+'Stage 2'!K17</f>
        <v>52.5</v>
      </c>
      <c r="G13" s="33">
        <f>+'Stage 2'!L17</f>
        <v>15</v>
      </c>
      <c r="H13" s="30">
        <f>+'Stage 3'!K17</f>
        <v>28.8</v>
      </c>
      <c r="I13" s="33">
        <f>+'Stage 3'!L17</f>
        <v>10</v>
      </c>
      <c r="J13" s="30">
        <f>+'Stage 4'!K17</f>
        <v>33.07</v>
      </c>
      <c r="K13" s="33">
        <f>+'Stage 4'!L17</f>
        <v>6</v>
      </c>
      <c r="L13" s="30">
        <f>+'Stage 5'!K17</f>
        <v>30.66</v>
      </c>
      <c r="M13" s="33">
        <f>+'Stage 5'!L17</f>
        <v>11</v>
      </c>
      <c r="N13" s="30">
        <f>+'Stage 6'!K17</f>
        <v>29.29</v>
      </c>
      <c r="O13" s="33">
        <f>+'Stage 6'!L17</f>
        <v>9</v>
      </c>
      <c r="P13" s="30">
        <f t="shared" si="1"/>
        <v>202.58999999999997</v>
      </c>
      <c r="Q13" s="24">
        <f t="shared" si="2"/>
        <v>54</v>
      </c>
      <c r="R13" s="25" t="str">
        <f>IF(SUM('Stage 1'!M17,'Stage 2'!M17,'Stage 3'!M17,'Stage 4'!M17,'Stage 5'!M17,'Stage 6'!M17)=0,"Yes","No")</f>
        <v>No</v>
      </c>
    </row>
    <row r="14" spans="1:18" ht="12.75">
      <c r="A14" s="38">
        <f t="shared" si="0"/>
        <v>10</v>
      </c>
      <c r="B14" s="39" t="str">
        <f>'Shooter Information'!B15</f>
        <v>Windhorse Rider</v>
      </c>
      <c r="C14" s="39" t="str">
        <f>'Shooter Information'!C15</f>
        <v>GF</v>
      </c>
      <c r="D14" s="40">
        <f>+'Stage 1'!K14</f>
        <v>33.99</v>
      </c>
      <c r="E14" s="41">
        <f>+'Stage 1'!L14</f>
        <v>11</v>
      </c>
      <c r="F14" s="40">
        <f>+'Stage 2'!K14</f>
        <v>27.59</v>
      </c>
      <c r="G14" s="41">
        <f>+'Stage 2'!L14</f>
        <v>6</v>
      </c>
      <c r="H14" s="40">
        <f>+'Stage 3'!K14</f>
        <v>26.62</v>
      </c>
      <c r="I14" s="41">
        <f>+'Stage 3'!L14</f>
        <v>9</v>
      </c>
      <c r="J14" s="40">
        <f>+'Stage 4'!K14</f>
        <v>41.64</v>
      </c>
      <c r="K14" s="41">
        <f>+'Stage 4'!L14</f>
        <v>11</v>
      </c>
      <c r="L14" s="40">
        <f>+'Stage 5'!K14</f>
        <v>34.51</v>
      </c>
      <c r="M14" s="41">
        <f>+'Stage 5'!L14</f>
        <v>12</v>
      </c>
      <c r="N14" s="40">
        <f>+'Stage 6'!K14</f>
        <v>27.9</v>
      </c>
      <c r="O14" s="41">
        <f>+'Stage 6'!L14</f>
        <v>8</v>
      </c>
      <c r="P14" s="40">
        <f t="shared" si="1"/>
        <v>192.25</v>
      </c>
      <c r="Q14" s="42">
        <f t="shared" si="2"/>
        <v>57</v>
      </c>
      <c r="R14" s="43" t="str">
        <f>IF(SUM('Stage 1'!M14,'Stage 2'!M14,'Stage 3'!M14,'Stage 4'!M14,'Stage 5'!M14,'Stage 6'!M14)=0,"Yes","No")</f>
        <v>Yes</v>
      </c>
    </row>
    <row r="15" spans="1:18" ht="12.75">
      <c r="A15" s="22">
        <f t="shared" si="0"/>
        <v>11</v>
      </c>
      <c r="B15" s="13" t="str">
        <f>'Shooter Information'!B9</f>
        <v>Enid City Kid</v>
      </c>
      <c r="C15" s="13" t="str">
        <f>'Shooter Information'!C9</f>
        <v>FC</v>
      </c>
      <c r="D15" s="30">
        <f>+'Stage 1'!K8</f>
        <v>33.44</v>
      </c>
      <c r="E15" s="33">
        <f>+'Stage 1'!L8</f>
        <v>9</v>
      </c>
      <c r="F15" s="30">
        <f>+'Stage 2'!K8</f>
        <v>34.94</v>
      </c>
      <c r="G15" s="33">
        <f>+'Stage 2'!L8</f>
        <v>11</v>
      </c>
      <c r="H15" s="30">
        <f>+'Stage 3'!K8</f>
        <v>23.99</v>
      </c>
      <c r="I15" s="33">
        <f>+'Stage 3'!L8</f>
        <v>7</v>
      </c>
      <c r="J15" s="30">
        <f>+'Stage 4'!K8</f>
        <v>36.25</v>
      </c>
      <c r="K15" s="33">
        <f>+'Stage 4'!L8</f>
        <v>8</v>
      </c>
      <c r="L15" s="30">
        <f>+'Stage 5'!K8</f>
        <v>30.21</v>
      </c>
      <c r="M15" s="33">
        <f>+'Stage 5'!L8</f>
        <v>10</v>
      </c>
      <c r="N15" s="30">
        <f>+'Stage 6'!K8</f>
        <v>32.269999999999996</v>
      </c>
      <c r="O15" s="33">
        <f>+'Stage 6'!L8</f>
        <v>14</v>
      </c>
      <c r="P15" s="30">
        <f t="shared" si="1"/>
        <v>191.10000000000002</v>
      </c>
      <c r="Q15" s="24">
        <f t="shared" si="2"/>
        <v>59</v>
      </c>
      <c r="R15" s="25" t="str">
        <f>IF(SUM('Stage 1'!M8,'Stage 2'!M8,'Stage 3'!M8,'Stage 4'!M8,'Stage 5'!M8,'Stage 6'!M8)=0,"Yes","No")</f>
        <v>No</v>
      </c>
    </row>
    <row r="16" spans="1:18" ht="12.75">
      <c r="A16" s="22">
        <f t="shared" si="0"/>
        <v>12</v>
      </c>
      <c r="B16" s="13" t="str">
        <f>'Shooter Information'!B21</f>
        <v>Slip Hammer Spiv</v>
      </c>
      <c r="C16" s="13">
        <f>'Shooter Information'!C21</f>
        <v>49</v>
      </c>
      <c r="D16" s="30">
        <f>+'Stage 1'!K20</f>
        <v>32.91</v>
      </c>
      <c r="E16" s="33">
        <f>+'Stage 1'!L20</f>
        <v>8</v>
      </c>
      <c r="F16" s="30">
        <f>+'Stage 2'!K20</f>
        <v>49.69</v>
      </c>
      <c r="G16" s="33">
        <f>+'Stage 2'!L20</f>
        <v>14</v>
      </c>
      <c r="H16" s="30">
        <f>+'Stage 3'!K20</f>
        <v>26.01</v>
      </c>
      <c r="I16" s="33">
        <f>+'Stage 3'!L20</f>
        <v>8</v>
      </c>
      <c r="J16" s="30">
        <f>+'Stage 4'!K20</f>
        <v>47.74</v>
      </c>
      <c r="K16" s="33">
        <f>+'Stage 4'!L20</f>
        <v>14</v>
      </c>
      <c r="L16" s="30">
        <f>+'Stage 5'!K20</f>
        <v>29.22</v>
      </c>
      <c r="M16" s="33">
        <f>+'Stage 5'!L20</f>
        <v>8</v>
      </c>
      <c r="N16" s="30">
        <f>+'Stage 6'!K20</f>
        <v>31</v>
      </c>
      <c r="O16" s="33">
        <f>+'Stage 6'!L20</f>
        <v>13</v>
      </c>
      <c r="P16" s="30">
        <f t="shared" si="1"/>
        <v>216.57</v>
      </c>
      <c r="Q16" s="24">
        <f t="shared" si="2"/>
        <v>65</v>
      </c>
      <c r="R16" s="25" t="str">
        <f>IF(SUM('Stage 1'!M20,'Stage 2'!M20,'Stage 3'!M20,'Stage 4'!M20,'Stage 5'!M20,'Stage 6'!M20)=0,"Yes","No")</f>
        <v>No</v>
      </c>
    </row>
    <row r="17" spans="1:18" ht="12.75">
      <c r="A17" s="22">
        <f t="shared" si="0"/>
        <v>13</v>
      </c>
      <c r="B17" s="13" t="str">
        <f>'Shooter Information'!B16</f>
        <v>Justice Deadly</v>
      </c>
      <c r="C17" s="13" t="str">
        <f>'Shooter Information'!C16</f>
        <v>C Bar</v>
      </c>
      <c r="D17" s="30">
        <f>+'Stage 1'!K15</f>
        <v>38.46</v>
      </c>
      <c r="E17" s="33">
        <f>+'Stage 1'!L15</f>
        <v>13</v>
      </c>
      <c r="F17" s="30">
        <f>+'Stage 2'!K15</f>
        <v>31.57</v>
      </c>
      <c r="G17" s="33">
        <f>+'Stage 2'!L15</f>
        <v>9</v>
      </c>
      <c r="H17" s="30">
        <f>+'Stage 3'!K15</f>
        <v>45.49</v>
      </c>
      <c r="I17" s="33">
        <f>+'Stage 3'!L15</f>
        <v>14</v>
      </c>
      <c r="J17" s="30">
        <f>+'Stage 4'!K15</f>
        <v>45.31</v>
      </c>
      <c r="K17" s="33">
        <f>+'Stage 4'!L15</f>
        <v>12</v>
      </c>
      <c r="L17" s="30">
        <f>+'Stage 5'!K15</f>
        <v>42.44</v>
      </c>
      <c r="M17" s="33">
        <f>+'Stage 5'!L15</f>
        <v>13</v>
      </c>
      <c r="N17" s="30">
        <f>+'Stage 6'!K15</f>
        <v>29.49</v>
      </c>
      <c r="O17" s="33">
        <f>+'Stage 6'!L15</f>
        <v>10</v>
      </c>
      <c r="P17" s="30">
        <f t="shared" si="1"/>
        <v>232.76000000000002</v>
      </c>
      <c r="Q17" s="24">
        <f t="shared" si="2"/>
        <v>71</v>
      </c>
      <c r="R17" s="25" t="str">
        <f>IF(SUM('Stage 1'!M15,'Stage 2'!M15,'Stage 3'!M15,'Stage 4'!M15,'Stage 5'!M15,'Stage 6'!M15)=0,"Yes","No")</f>
        <v>No</v>
      </c>
    </row>
    <row r="18" spans="1:18" ht="12.75">
      <c r="A18" s="22">
        <f t="shared" si="0"/>
        <v>14</v>
      </c>
      <c r="B18" s="13" t="str">
        <f>'Shooter Information'!B5</f>
        <v>Striker</v>
      </c>
      <c r="C18" s="13" t="str">
        <f>'Shooter Information'!C5</f>
        <v>GF</v>
      </c>
      <c r="D18" s="30">
        <f>+'Stage 1'!K4</f>
        <v>33.66</v>
      </c>
      <c r="E18" s="33">
        <f>+'Stage 1'!L4</f>
        <v>10</v>
      </c>
      <c r="F18" s="30">
        <f>+'Stage 2'!K4</f>
        <v>62.19</v>
      </c>
      <c r="G18" s="33">
        <f>+'Stage 2'!L4</f>
        <v>16</v>
      </c>
      <c r="H18" s="30">
        <f>+'Stage 3'!K4</f>
        <v>61.760000000000005</v>
      </c>
      <c r="I18" s="33">
        <f>+'Stage 3'!L4</f>
        <v>16</v>
      </c>
      <c r="J18" s="30">
        <f>+'Stage 4'!K4</f>
        <v>39.35</v>
      </c>
      <c r="K18" s="33">
        <f>+'Stage 4'!L4</f>
        <v>10</v>
      </c>
      <c r="L18" s="30">
        <f>+'Stage 5'!K4</f>
        <v>47.46</v>
      </c>
      <c r="M18" s="33">
        <f>+'Stage 5'!L4</f>
        <v>14</v>
      </c>
      <c r="N18" s="30">
        <f>+'Stage 6'!K4</f>
        <v>27.41</v>
      </c>
      <c r="O18" s="33">
        <f>+'Stage 6'!L4</f>
        <v>6</v>
      </c>
      <c r="P18" s="30">
        <f t="shared" si="1"/>
        <v>271.83000000000004</v>
      </c>
      <c r="Q18" s="24">
        <f t="shared" si="2"/>
        <v>72</v>
      </c>
      <c r="R18" s="25" t="str">
        <f>IF(SUM('Stage 1'!M4,'Stage 2'!M4,'Stage 3'!M4,'Stage 4'!M4,'Stage 5'!M4,'Stage 6'!M4)=0,"Yes","No")</f>
        <v>No</v>
      </c>
    </row>
    <row r="19" spans="1:18" ht="12.75">
      <c r="A19" s="22">
        <f t="shared" si="0"/>
        <v>15</v>
      </c>
      <c r="B19" s="13" t="str">
        <f>'Shooter Information'!B13</f>
        <v>Jim Plinkerton</v>
      </c>
      <c r="C19" s="13" t="str">
        <f>'Shooter Information'!C13</f>
        <v>C Bar</v>
      </c>
      <c r="D19" s="30">
        <f>+'Stage 1'!K12</f>
        <v>64.37</v>
      </c>
      <c r="E19" s="33">
        <f>+'Stage 1'!L12</f>
        <v>16</v>
      </c>
      <c r="F19" s="30">
        <f>+'Stage 2'!K12</f>
        <v>34.04</v>
      </c>
      <c r="G19" s="33">
        <f>+'Stage 2'!L12</f>
        <v>10</v>
      </c>
      <c r="H19" s="30">
        <f>+'Stage 3'!K12</f>
        <v>60.41</v>
      </c>
      <c r="I19" s="33">
        <f>+'Stage 3'!L12</f>
        <v>15</v>
      </c>
      <c r="J19" s="30">
        <f>+'Stage 4'!K12</f>
        <v>56.59</v>
      </c>
      <c r="K19" s="33">
        <f>+'Stage 4'!L12</f>
        <v>15</v>
      </c>
      <c r="L19" s="30">
        <f>+'Stage 5'!K12</f>
        <v>57.89</v>
      </c>
      <c r="M19" s="33">
        <f>+'Stage 5'!L12</f>
        <v>15</v>
      </c>
      <c r="N19" s="30">
        <f>+'Stage 6'!K12</f>
        <v>50.12</v>
      </c>
      <c r="O19" s="33">
        <f>+'Stage 6'!L12</f>
        <v>15</v>
      </c>
      <c r="P19" s="30">
        <f t="shared" si="1"/>
        <v>323.42</v>
      </c>
      <c r="Q19" s="24">
        <f t="shared" si="2"/>
        <v>86</v>
      </c>
      <c r="R19" s="25" t="str">
        <f>IF(SUM('Stage 1'!M12,'Stage 2'!M12,'Stage 3'!M12,'Stage 4'!M12,'Stage 5'!M12,'Stage 6'!M12)=0,"Yes","No")</f>
        <v>No</v>
      </c>
    </row>
    <row r="20" spans="1:18" ht="12.75">
      <c r="A20" s="22">
        <f t="shared" si="0"/>
        <v>16</v>
      </c>
      <c r="B20" s="13" t="str">
        <f>'Shooter Information'!B11</f>
        <v>Deadwood Doc</v>
      </c>
      <c r="C20" s="13" t="str">
        <f>'Shooter Information'!C11</f>
        <v>S</v>
      </c>
      <c r="D20" s="30">
        <f>+'Stage 1'!K10</f>
        <v>55.03</v>
      </c>
      <c r="E20" s="33">
        <f>+'Stage 1'!L10</f>
        <v>15</v>
      </c>
      <c r="F20" s="30">
        <f>+'Stage 2'!K10</f>
        <v>47.28</v>
      </c>
      <c r="G20" s="33">
        <f>+'Stage 2'!L10</f>
        <v>13</v>
      </c>
      <c r="H20" s="30">
        <f>+'Stage 3'!K10</f>
        <v>44.18</v>
      </c>
      <c r="I20" s="33">
        <f>+'Stage 3'!L10</f>
        <v>13</v>
      </c>
      <c r="J20" s="30">
        <f>+'Stage 4'!K10</f>
        <v>89.71</v>
      </c>
      <c r="K20" s="33">
        <f>+'Stage 4'!L10</f>
        <v>16</v>
      </c>
      <c r="L20" s="30">
        <f>+'Stage 5'!K10</f>
        <v>69.00999999999999</v>
      </c>
      <c r="M20" s="33">
        <f>+'Stage 5'!L10</f>
        <v>16</v>
      </c>
      <c r="N20" s="30">
        <f>+'Stage 6'!K10</f>
        <v>61.63</v>
      </c>
      <c r="O20" s="33">
        <f>+'Stage 6'!L10</f>
        <v>16</v>
      </c>
      <c r="P20" s="30">
        <f t="shared" si="1"/>
        <v>366.84</v>
      </c>
      <c r="Q20" s="24">
        <f t="shared" si="2"/>
        <v>89</v>
      </c>
      <c r="R20" s="25" t="str">
        <f>IF(SUM('Stage 1'!M10,'Stage 2'!M10,'Stage 3'!M10,'Stage 4'!M10,'Stage 5'!M10,'Stage 6'!M10)=0,"Yes","No")</f>
        <v>No</v>
      </c>
    </row>
    <row r="21" spans="1:18" ht="12.75">
      <c r="A21" s="22">
        <f t="shared" si="0"/>
        <v>17</v>
      </c>
      <c r="B21" s="13" t="str">
        <f>'Shooter Information'!B14</f>
        <v>Big Virginia Jim</v>
      </c>
      <c r="C21" s="13">
        <f>'Shooter Information'!C14</f>
        <v>49</v>
      </c>
      <c r="D21" s="30">
        <f>+'Stage 1'!K13</f>
        <v>150.42000000000002</v>
      </c>
      <c r="E21" s="33">
        <f>+'Stage 1'!L13</f>
        <v>17</v>
      </c>
      <c r="F21" s="30">
        <f>+'Stage 2'!K13</f>
        <v>81.05</v>
      </c>
      <c r="G21" s="33">
        <f>+'Stage 2'!L13</f>
        <v>17</v>
      </c>
      <c r="H21" s="30">
        <f>+'Stage 3'!K13</f>
        <v>70.07</v>
      </c>
      <c r="I21" s="33">
        <f>+'Stage 3'!L13</f>
        <v>17</v>
      </c>
      <c r="J21" s="30">
        <f>+'Stage 4'!K13</f>
        <v>108.62</v>
      </c>
      <c r="K21" s="33">
        <f>+'Stage 4'!L13</f>
        <v>18</v>
      </c>
      <c r="L21" s="30">
        <f>+'Stage 5'!K13</f>
        <v>73.9</v>
      </c>
      <c r="M21" s="33">
        <f>+'Stage 5'!L13</f>
        <v>17</v>
      </c>
      <c r="N21" s="30">
        <f>+'Stage 6'!K13</f>
        <v>64.1</v>
      </c>
      <c r="O21" s="33">
        <f>+'Stage 6'!L13</f>
        <v>17</v>
      </c>
      <c r="P21" s="30">
        <f t="shared" si="1"/>
        <v>548.1600000000001</v>
      </c>
      <c r="Q21" s="24">
        <f t="shared" si="2"/>
        <v>103</v>
      </c>
      <c r="R21" s="25" t="str">
        <f>IF(SUM('Stage 1'!M13,'Stage 2'!M13,'Stage 3'!M13,'Stage 4'!M13,'Stage 5'!M13,'Stage 6'!M13)=0,"Yes","No")</f>
        <v>No</v>
      </c>
    </row>
    <row r="22" spans="1:18" ht="12.75">
      <c r="A22" s="22">
        <f t="shared" si="0"/>
        <v>18</v>
      </c>
      <c r="B22" s="13" t="str">
        <f>'Shooter Information'!B8</f>
        <v>Cheyenne Cheryl</v>
      </c>
      <c r="C22" s="13" t="str">
        <f>'Shooter Information'!C8</f>
        <v>LW</v>
      </c>
      <c r="D22" s="30">
        <f>+'Stage 1'!K7</f>
        <v>162.97</v>
      </c>
      <c r="E22" s="33">
        <f>+'Stage 1'!L7</f>
        <v>18</v>
      </c>
      <c r="F22" s="30">
        <f>+'Stage 2'!K7</f>
        <v>146.65</v>
      </c>
      <c r="G22" s="33">
        <f>+'Stage 2'!L7</f>
        <v>18</v>
      </c>
      <c r="H22" s="30">
        <f>+'Stage 3'!K7</f>
        <v>115.55</v>
      </c>
      <c r="I22" s="33">
        <f>+'Stage 3'!L7</f>
        <v>18</v>
      </c>
      <c r="J22" s="30">
        <f>+'Stage 4'!K7</f>
        <v>105.8</v>
      </c>
      <c r="K22" s="33">
        <f>+'Stage 4'!L7</f>
        <v>17</v>
      </c>
      <c r="L22" s="30">
        <f>+'Stage 5'!K7</f>
        <v>160.81</v>
      </c>
      <c r="M22" s="33">
        <f>+'Stage 5'!L7</f>
        <v>18</v>
      </c>
      <c r="N22" s="30">
        <f>+'Stage 6'!K7</f>
        <v>127.15</v>
      </c>
      <c r="O22" s="33">
        <f>+'Stage 6'!L7</f>
        <v>18</v>
      </c>
      <c r="P22" s="30">
        <f t="shared" si="1"/>
        <v>818.93</v>
      </c>
      <c r="Q22" s="24">
        <f t="shared" si="2"/>
        <v>107</v>
      </c>
      <c r="R22" s="25" t="str">
        <f>IF(SUM('Stage 1'!M7,'Stage 2'!M7,'Stage 3'!M7,'Stage 4'!M7,'Stage 5'!M7,'Stage 6'!M7)=0,"Yes","No")</f>
        <v>No</v>
      </c>
    </row>
  </sheetData>
  <sheetProtection/>
  <mergeCells count="2">
    <mergeCell ref="B1:D1"/>
    <mergeCell ref="I2:J2"/>
  </mergeCells>
  <printOptions/>
  <pageMargins left="0.75" right="0.75" top="1" bottom="1" header="0.5" footer="0.5"/>
  <pageSetup fitToHeight="1" fitToWidth="1"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Kill Devil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subject/>
  <dc:creator>Missouri Marshal</dc:creator>
  <cp:keywords/>
  <dc:description/>
  <cp:lastModifiedBy>Les.Lillge@gmail.com</cp:lastModifiedBy>
  <cp:lastPrinted>2013-04-09T11:37:34Z</cp:lastPrinted>
  <dcterms:created xsi:type="dcterms:W3CDTF">2000-06-02T12:00:49Z</dcterms:created>
  <dcterms:modified xsi:type="dcterms:W3CDTF">2013-04-09T12:00:23Z</dcterms:modified>
  <cp:category>Cowboy</cp:category>
  <cp:version/>
  <cp:contentType/>
  <cp:contentStatus/>
</cp:coreProperties>
</file>